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SORERIA\FORMATOS 1ER TRIM-2023\"/>
    </mc:Choice>
  </mc:AlternateContent>
  <bookViews>
    <workbookView xWindow="0" yWindow="0" windowWidth="28800" windowHeight="12045"/>
  </bookViews>
  <sheets>
    <sheet name="PEM-7" sheetId="1" r:id="rId1"/>
  </sheets>
  <externalReferences>
    <externalReference r:id="rId2"/>
    <externalReference r:id="rId3"/>
  </externalReferences>
  <definedNames>
    <definedName name="_xlnm.Database">[1]Hoja1!$A$1:$E$565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1" i="1" l="1"/>
  <c r="I20" i="1"/>
  <c r="C20" i="1"/>
  <c r="F20" i="1" s="1"/>
  <c r="I19" i="1"/>
  <c r="C19" i="1"/>
  <c r="F19" i="1" s="1"/>
  <c r="I18" i="1"/>
  <c r="C18" i="1"/>
  <c r="F18" i="1" s="1"/>
  <c r="I17" i="1"/>
  <c r="C17" i="1"/>
  <c r="F17" i="1" s="1"/>
  <c r="L16" i="1"/>
  <c r="I16" i="1"/>
  <c r="C16" i="1"/>
  <c r="F16" i="1" s="1"/>
  <c r="I15" i="1"/>
  <c r="C15" i="1"/>
  <c r="F15" i="1" s="1"/>
  <c r="I14" i="1"/>
  <c r="C14" i="1"/>
  <c r="C25" i="1" l="1"/>
  <c r="L15" i="1"/>
  <c r="L14" i="1" s="1"/>
  <c r="L25" i="1" s="1"/>
  <c r="F14" i="1"/>
  <c r="F25" i="1" s="1"/>
</calcChain>
</file>

<file path=xl/sharedStrings.xml><?xml version="1.0" encoding="utf-8"?>
<sst xmlns="http://schemas.openxmlformats.org/spreadsheetml/2006/main" count="60" uniqueCount="51">
  <si>
    <t>………..</t>
  </si>
  <si>
    <t xml:space="preserve">MUNICIPIO DE TRINCHERAS, SONORA </t>
  </si>
  <si>
    <t>PRESUPUESTO DE EGRESOS MUNICIPAL 2023</t>
  </si>
  <si>
    <t xml:space="preserve">RESUMEN GLOBAL POR DEPENDENCIAS, PROGRAMAS, CAPÍTULOS Y TIPO DE GASTO </t>
  </si>
  <si>
    <t>PEM-7</t>
  </si>
  <si>
    <t>CLAVE</t>
  </si>
  <si>
    <t>DEPENDENCIAS, COMISARÍAS Y DELEGACIONES</t>
  </si>
  <si>
    <t xml:space="preserve">PRESUPUESTO ANUAL </t>
  </si>
  <si>
    <t>PROGRAMA</t>
  </si>
  <si>
    <t>CAPITULO</t>
  </si>
  <si>
    <t>TIPO DE GASTO</t>
  </si>
  <si>
    <t>AY</t>
  </si>
  <si>
    <t>AYUNTAMIENTO</t>
  </si>
  <si>
    <t>AR</t>
  </si>
  <si>
    <t>ACCIÓN REGLAMENTARIA</t>
  </si>
  <si>
    <t>SERVICIOS PERSONALES</t>
  </si>
  <si>
    <t>GASTO CORRIENTE</t>
  </si>
  <si>
    <t>PM</t>
  </si>
  <si>
    <t>PRESIDENCIA MUNICIPAL</t>
  </si>
  <si>
    <t>CA</t>
  </si>
  <si>
    <t>ACCIÓN PRESIDENCIAL</t>
  </si>
  <si>
    <t xml:space="preserve">MATERIALES Y SUMINISTROS </t>
  </si>
  <si>
    <t>GASTO DE CAPITAL</t>
  </si>
  <si>
    <t>SA</t>
  </si>
  <si>
    <t>SECRETARIA AYTO</t>
  </si>
  <si>
    <t>DA</t>
  </si>
  <si>
    <t>POLÍTICA Y GOBIERNO MUNICIPAL</t>
  </si>
  <si>
    <t>SERVICIOS GENERALES</t>
  </si>
  <si>
    <t>AMORTIZACIÓN DE LA DEUDA</t>
  </si>
  <si>
    <t>TM</t>
  </si>
  <si>
    <t>TESORERÍA MUNICIPAL</t>
  </si>
  <si>
    <t>EY</t>
  </si>
  <si>
    <t>ADMOS DE LA POLITICA DE INGRESOS</t>
  </si>
  <si>
    <t>TRANSF., ASIGNACIONES, SUBS. Y OTRAS AYUDAS</t>
  </si>
  <si>
    <t>DIR</t>
  </si>
  <si>
    <t>DIR DE SERVICIOS PUB.</t>
  </si>
  <si>
    <t>IB</t>
  </si>
  <si>
    <t>ADMON. DE SERVICIOS PUBLICOS</t>
  </si>
  <si>
    <t xml:space="preserve">BIENES MUEBLES, INMUEBLES E INTANGIBLES </t>
  </si>
  <si>
    <t>DSPM</t>
  </si>
  <si>
    <t>DIR SEG PUBLICA MPAL</t>
  </si>
  <si>
    <t>J8</t>
  </si>
  <si>
    <t>ADMON.Y EVAL  DE LA SEGURIDAD PUB.</t>
  </si>
  <si>
    <t xml:space="preserve">INVERSION PUBLICA </t>
  </si>
  <si>
    <t>C01</t>
  </si>
  <si>
    <t>COMISARIAS</t>
  </si>
  <si>
    <t>LP</t>
  </si>
  <si>
    <t>ADMINISTRACION DESCONCENTRADA</t>
  </si>
  <si>
    <t>INVERSIONES FINANCIERAS Y OTRAS PROVISIONES</t>
  </si>
  <si>
    <t>DEUDA PUBLICA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</si>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</sst>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Pts&quot;_-;\-* #,##0.00\ &quot;Pts&quot;_-;_-* &quot;-&quot;??\ &quot;Pts&quot;_-;_-@_-"/>
  </numFmts>
  <fonts count="11" x14ac:knownFonts="1">
    <font>
      <sz val="10"/>
      <name val="Arial"/>
    </font>
    <font>
      <sz val="10"/>
      <name val="Arial"/>
      <family val="2"/>
    </font>
    <font>
      <b/>
      <sz val="48"/>
      <name val="Arial"/>
      <family val="2"/>
    </font>
    <font>
      <b/>
      <sz val="20"/>
      <name val="Arial"/>
      <family val="2"/>
    </font>
    <font>
      <b/>
      <sz val="18"/>
      <name val="Arial"/>
      <family val="2"/>
    </font>
    <font>
      <b/>
      <sz val="11"/>
      <name val="Arial"/>
      <family val="2"/>
    </font>
    <font>
      <b/>
      <sz val="9"/>
      <name val="Arial"/>
      <family val="2"/>
    </font>
    <font>
      <b/>
      <sz val="10"/>
      <name val="Arial"/>
      <family val="2"/>
    </font>
    <font>
      <b/>
      <sz val="8"/>
      <name val="Arial"/>
      <family val="2"/>
    </font>
    <font>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style="thin">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1" fillId="0" borderId="0" xfId="0" applyFont="1"/>
    <xf numFmtId="4" fontId="1" fillId="0" borderId="0" xfId="0" applyNumberFormat="1" applyFont="1" applyAlignment="1">
      <alignment horizontal="center" vertical="center"/>
    </xf>
    <xf numFmtId="164" fontId="6" fillId="0" borderId="0" xfId="1" applyFont="1" applyFill="1" applyBorder="1" applyAlignment="1">
      <alignment horizontal="right"/>
    </xf>
    <xf numFmtId="164" fontId="7" fillId="0" borderId="0" xfId="1" applyFont="1" applyFill="1" applyBorder="1" applyAlignment="1">
      <alignment horizontal="right"/>
    </xf>
    <xf numFmtId="4" fontId="7" fillId="0" borderId="0" xfId="1" applyNumberFormat="1" applyFont="1" applyFill="1" applyBorder="1" applyAlignment="1">
      <alignment horizontal="center" vertical="center"/>
    </xf>
    <xf numFmtId="0" fontId="9" fillId="0" borderId="9" xfId="0" applyFont="1" applyBorder="1" applyAlignment="1">
      <alignment horizontal="center"/>
    </xf>
    <xf numFmtId="0" fontId="9" fillId="0" borderId="1" xfId="0" applyFont="1" applyBorder="1"/>
    <xf numFmtId="4" fontId="9" fillId="0" borderId="11" xfId="0" applyNumberFormat="1" applyFont="1" applyBorder="1" applyAlignment="1">
      <alignment horizontal="center" vertical="center"/>
    </xf>
    <xf numFmtId="4" fontId="9" fillId="0" borderId="11" xfId="1" applyNumberFormat="1" applyFont="1" applyFill="1" applyBorder="1" applyAlignment="1">
      <alignment horizontal="center" vertical="center"/>
    </xf>
    <xf numFmtId="4" fontId="9" fillId="0" borderId="12" xfId="1" applyNumberFormat="1" applyFont="1" applyFill="1" applyBorder="1" applyAlignment="1">
      <alignment horizontal="center" vertical="center"/>
    </xf>
    <xf numFmtId="0" fontId="9" fillId="3" borderId="3" xfId="0" applyFont="1" applyFill="1" applyBorder="1"/>
    <xf numFmtId="0" fontId="9" fillId="0" borderId="4" xfId="0" applyFont="1" applyBorder="1"/>
    <xf numFmtId="4" fontId="9" fillId="0" borderId="5" xfId="0" applyNumberFormat="1" applyFont="1" applyBorder="1" applyAlignment="1">
      <alignment horizontal="center" vertical="center"/>
    </xf>
    <xf numFmtId="0" fontId="8" fillId="0" borderId="9" xfId="0" applyFont="1" applyBorder="1" applyAlignment="1">
      <alignment horizontal="center"/>
    </xf>
    <xf numFmtId="0" fontId="8" fillId="3" borderId="9" xfId="0" applyFont="1" applyFill="1" applyBorder="1" applyAlignment="1">
      <alignment horizontal="center"/>
    </xf>
    <xf numFmtId="0" fontId="9" fillId="0" borderId="10" xfId="0" applyFont="1" applyBorder="1"/>
    <xf numFmtId="0" fontId="9" fillId="0" borderId="1" xfId="0" applyFont="1" applyBorder="1" applyAlignment="1">
      <alignment horizontal="justify"/>
    </xf>
    <xf numFmtId="0" fontId="1" fillId="0" borderId="9" xfId="0" applyFont="1" applyBorder="1"/>
    <xf numFmtId="0" fontId="1" fillId="0" borderId="10" xfId="0" applyFont="1" applyBorder="1"/>
    <xf numFmtId="4" fontId="1" fillId="0" borderId="11" xfId="0" applyNumberFormat="1" applyFont="1" applyBorder="1" applyAlignment="1">
      <alignment horizontal="center" vertical="center"/>
    </xf>
    <xf numFmtId="4" fontId="9" fillId="0" borderId="12" xfId="0" applyNumberFormat="1" applyFont="1" applyBorder="1" applyAlignment="1">
      <alignment horizontal="center" vertical="center"/>
    </xf>
    <xf numFmtId="0" fontId="9" fillId="0" borderId="9" xfId="0" applyFont="1" applyBorder="1"/>
    <xf numFmtId="0" fontId="1" fillId="0" borderId="6" xfId="0" applyFont="1" applyBorder="1"/>
    <xf numFmtId="0" fontId="1" fillId="0" borderId="7" xfId="0" applyFont="1" applyBorder="1"/>
    <xf numFmtId="4" fontId="1" fillId="0" borderId="8" xfId="0" applyNumberFormat="1" applyFont="1" applyBorder="1" applyAlignment="1">
      <alignment horizontal="center" vertical="center"/>
    </xf>
    <xf numFmtId="0" fontId="10" fillId="0" borderId="13" xfId="0" applyFont="1" applyBorder="1" applyAlignment="1">
      <alignment horizontal="center"/>
    </xf>
    <xf numFmtId="0" fontId="6" fillId="0" borderId="14" xfId="0" applyFont="1" applyBorder="1" applyAlignment="1">
      <alignment horizontal="center"/>
    </xf>
    <xf numFmtId="4" fontId="6" fillId="0" borderId="15" xfId="1" applyNumberFormat="1" applyFont="1" applyFill="1" applyBorder="1" applyAlignment="1">
      <alignment horizontal="center" vertical="center"/>
    </xf>
    <xf numFmtId="0" fontId="10" fillId="0" borderId="13" xfId="0" applyFont="1" applyBorder="1"/>
    <xf numFmtId="4" fontId="6" fillId="0" borderId="16" xfId="0" applyNumberFormat="1" applyFont="1" applyBorder="1" applyAlignment="1">
      <alignment horizontal="center" vertical="center"/>
    </xf>
    <xf numFmtId="4" fontId="6" fillId="0" borderId="15" xfId="0" applyNumberFormat="1" applyFont="1" applyBorder="1" applyAlignment="1">
      <alignment horizontal="center" vertical="center"/>
    </xf>
    <xf numFmtId="0" fontId="10" fillId="0" borderId="0" xfId="0" applyFont="1"/>
    <xf numFmtId="4" fontId="8" fillId="0" borderId="5" xfId="1" applyNumberFormat="1" applyFont="1" applyFill="1" applyBorder="1" applyAlignment="1">
      <alignment horizontal="center" vertical="center" wrapText="1"/>
    </xf>
    <xf numFmtId="4" fontId="8" fillId="0" borderId="11" xfId="1" applyNumberFormat="1" applyFont="1" applyFill="1" applyBorder="1" applyAlignment="1">
      <alignment horizontal="center" vertical="center" wrapText="1"/>
    </xf>
    <xf numFmtId="4" fontId="8" fillId="0" borderId="8" xfId="1"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2" fillId="0" borderId="0" xfId="0" applyFont="1" applyAlignment="1">
      <alignment horizontal="center"/>
    </xf>
    <xf numFmtId="164" fontId="3" fillId="0" borderId="1" xfId="1" applyFont="1" applyFill="1" applyBorder="1" applyAlignment="1">
      <alignment horizontal="center"/>
    </xf>
    <xf numFmtId="164" fontId="3" fillId="0" borderId="0" xfId="1" applyFont="1" applyFill="1" applyBorder="1" applyAlignment="1">
      <alignment horizontal="center"/>
    </xf>
    <xf numFmtId="1" fontId="4" fillId="0" borderId="0" xfId="1" applyNumberFormat="1" applyFont="1" applyFill="1" applyBorder="1" applyAlignment="1">
      <alignment horizontal="center"/>
    </xf>
    <xf numFmtId="1" fontId="5" fillId="0" borderId="0" xfId="1" applyNumberFormat="1" applyFont="1" applyFill="1" applyBorder="1" applyAlignment="1">
      <alignment horizontal="center"/>
    </xf>
    <xf numFmtId="4" fontId="3" fillId="0" borderId="2" xfId="1"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INCHERAS%202023\6.%20PRESUPUESTO%20EGRESOS%202023%20TR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1-1"/>
      <sheetName val="PEM1-3"/>
      <sheetName val="PEM1-4"/>
      <sheetName val="PEM1-5"/>
      <sheetName val="PEM1-7"/>
      <sheetName val="PEM1-8"/>
      <sheetName val="PEM1-23"/>
      <sheetName val="PEM2 1"/>
      <sheetName val="PEM2 3"/>
      <sheetName val="PEM2 4"/>
      <sheetName val="PEM2 5"/>
      <sheetName val="PEM2 7"/>
      <sheetName val="PEM2 8"/>
      <sheetName val="PEM2 23"/>
      <sheetName val="PEM-3"/>
      <sheetName val="Hoja1"/>
      <sheetName val="PEM-3A-AY"/>
      <sheetName val="PEM-3A-PM"/>
      <sheetName val="PEM-3A-SM"/>
      <sheetName val="PEM-3A-TM"/>
      <sheetName val="PEM-3A-SERVPUB"/>
      <sheetName val="PEM-3A-SEGPUB"/>
      <sheetName val="PEM-3A-COM"/>
      <sheetName val="PEM-4"/>
      <sheetName val="PEM-5"/>
      <sheetName val="PEM-6"/>
      <sheetName val="PEM-7"/>
      <sheetName val="PEM-8"/>
      <sheetName val="PEM-9"/>
      <sheetName val="PEM-10"/>
      <sheetName val="PEM-10A"/>
      <sheetName val="PEM-11"/>
      <sheetName val="PEM 12"/>
      <sheetName val="PEM-13"/>
      <sheetName val="PEM-14"/>
      <sheetName val="PEM-15"/>
      <sheetName val="PEM-16"/>
      <sheetName val="PEM-17"/>
      <sheetName val="PEM-18"/>
      <sheetName val="PEM-19"/>
      <sheetName val="PEM-20"/>
      <sheetName val="PEM-21"/>
      <sheetName val="PEM-22"/>
      <sheetName val="PEM23"/>
      <sheetName val="PLAZAS"/>
      <sheetName val="PEM-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8">
          <cell r="C18">
            <v>10612677.786519997</v>
          </cell>
        </row>
        <row r="29">
          <cell r="C29">
            <v>2111097.6173999999</v>
          </cell>
        </row>
        <row r="57">
          <cell r="C57">
            <v>4257600</v>
          </cell>
        </row>
        <row r="65">
          <cell r="C65">
            <v>1742400</v>
          </cell>
        </row>
        <row r="71">
          <cell r="C71">
            <v>456041.592</v>
          </cell>
        </row>
        <row r="78">
          <cell r="C78">
            <v>4023007</v>
          </cell>
        </row>
        <row r="81">
          <cell r="C81">
            <v>18000</v>
          </cell>
        </row>
        <row r="85">
          <cell r="C85">
            <v>248400</v>
          </cell>
        </row>
      </sheetData>
      <sheetData sheetId="16">
        <row r="46">
          <cell r="F46">
            <v>716853.8</v>
          </cell>
        </row>
      </sheetData>
      <sheetData sheetId="17">
        <row r="61">
          <cell r="F61">
            <v>1657022.9600000002</v>
          </cell>
        </row>
      </sheetData>
      <sheetData sheetId="18">
        <row r="79">
          <cell r="F79">
            <v>2524899.08</v>
          </cell>
        </row>
      </sheetData>
      <sheetData sheetId="19">
        <row r="219">
          <cell r="F219">
            <v>6885348.0185466651</v>
          </cell>
        </row>
      </sheetData>
      <sheetData sheetId="20">
        <row r="139">
          <cell r="F139">
            <v>10274545.413373332</v>
          </cell>
        </row>
      </sheetData>
      <sheetData sheetId="21">
        <row r="75">
          <cell r="F75">
            <v>1226305.0040000002</v>
          </cell>
        </row>
      </sheetData>
      <sheetData sheetId="22">
        <row r="32">
          <cell r="F32">
            <v>184249.72000000003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6"/>
  <sheetViews>
    <sheetView tabSelected="1" topLeftCell="A10" workbookViewId="0">
      <selection activeCell="I25" sqref="I25"/>
    </sheetView>
  </sheetViews>
  <sheetFormatPr baseColWidth="10" defaultColWidth="11.42578125" defaultRowHeight="12.75" x14ac:dyDescent="0.2"/>
  <cols>
    <col min="1" max="1" width="6.28515625" style="1" bestFit="1" customWidth="1"/>
    <col min="2" max="2" width="24.85546875" style="1" customWidth="1"/>
    <col min="3" max="3" width="12.28515625" style="2" bestFit="1" customWidth="1"/>
    <col min="4" max="4" width="6.28515625" style="1" bestFit="1" customWidth="1"/>
    <col min="5" max="5" width="30.5703125" style="1" bestFit="1" customWidth="1"/>
    <col min="6" max="6" width="12.28515625" style="2" bestFit="1" customWidth="1"/>
    <col min="7" max="7" width="6.28515625" style="1" bestFit="1" customWidth="1"/>
    <col min="8" max="8" width="39.140625" style="1" bestFit="1" customWidth="1"/>
    <col min="9" max="9" width="12.7109375" style="2" bestFit="1" customWidth="1"/>
    <col min="10" max="10" width="6.28515625" style="1" bestFit="1" customWidth="1"/>
    <col min="11" max="11" width="22.5703125" style="1" bestFit="1" customWidth="1"/>
    <col min="12" max="12" width="12.28515625" style="2" bestFit="1" customWidth="1"/>
    <col min="13" max="16384" width="11.42578125" style="1"/>
  </cols>
  <sheetData>
    <row r="3" spans="1:12" x14ac:dyDescent="0.2">
      <c r="B3" s="1" t="s">
        <v>0</v>
      </c>
    </row>
    <row r="6" spans="1:12" ht="60" x14ac:dyDescent="0.8">
      <c r="A6" s="43" t="s">
        <v>1</v>
      </c>
      <c r="B6" s="43"/>
      <c r="C6" s="43"/>
      <c r="D6" s="43"/>
      <c r="E6" s="43"/>
      <c r="F6" s="43"/>
      <c r="G6" s="43"/>
      <c r="H6" s="43"/>
      <c r="I6" s="43"/>
      <c r="J6" s="43"/>
      <c r="K6" s="43"/>
      <c r="L6" s="43"/>
    </row>
    <row r="7" spans="1:12" ht="26.25" x14ac:dyDescent="0.4">
      <c r="A7" s="44" t="s">
        <v>2</v>
      </c>
      <c r="B7" s="44"/>
      <c r="C7" s="44"/>
      <c r="D7" s="44"/>
      <c r="E7" s="44"/>
      <c r="F7" s="44"/>
      <c r="G7" s="44"/>
      <c r="H7" s="44"/>
      <c r="I7" s="44"/>
      <c r="J7" s="44"/>
      <c r="K7" s="44"/>
      <c r="L7" s="45"/>
    </row>
    <row r="8" spans="1:12" ht="23.25" x14ac:dyDescent="0.35">
      <c r="A8" s="46" t="s">
        <v>3</v>
      </c>
      <c r="B8" s="46"/>
      <c r="C8" s="46"/>
      <c r="D8" s="46"/>
      <c r="E8" s="46"/>
      <c r="F8" s="46"/>
      <c r="G8" s="46"/>
      <c r="H8" s="46"/>
      <c r="I8" s="46"/>
      <c r="J8" s="46"/>
      <c r="K8" s="46"/>
      <c r="L8" s="46"/>
    </row>
    <row r="9" spans="1:12" ht="15" x14ac:dyDescent="0.25">
      <c r="A9" s="47"/>
      <c r="B9" s="47"/>
      <c r="C9" s="47"/>
      <c r="D9" s="47"/>
      <c r="E9" s="47"/>
      <c r="F9" s="47"/>
      <c r="G9" s="47"/>
      <c r="H9" s="47"/>
      <c r="I9" s="47"/>
    </row>
    <row r="10" spans="1:12" ht="27" thickBot="1" x14ac:dyDescent="0.25">
      <c r="A10" s="3"/>
      <c r="B10" s="4"/>
      <c r="C10" s="5"/>
      <c r="D10" s="4"/>
      <c r="E10" s="4"/>
      <c r="F10" s="5"/>
      <c r="G10" s="4"/>
      <c r="H10" s="4"/>
      <c r="I10" s="1"/>
      <c r="K10" s="48" t="s">
        <v>4</v>
      </c>
      <c r="L10" s="48"/>
    </row>
    <row r="11" spans="1:12" ht="23.25" customHeight="1" thickTop="1" x14ac:dyDescent="0.2">
      <c r="A11" s="36" t="s">
        <v>5</v>
      </c>
      <c r="B11" s="38" t="s">
        <v>6</v>
      </c>
      <c r="C11" s="33" t="s">
        <v>7</v>
      </c>
      <c r="D11" s="36" t="s">
        <v>5</v>
      </c>
      <c r="E11" s="38" t="s">
        <v>8</v>
      </c>
      <c r="F11" s="33" t="s">
        <v>7</v>
      </c>
      <c r="G11" s="36" t="s">
        <v>5</v>
      </c>
      <c r="H11" s="38" t="s">
        <v>9</v>
      </c>
      <c r="I11" s="33" t="s">
        <v>7</v>
      </c>
      <c r="J11" s="40" t="s">
        <v>5</v>
      </c>
      <c r="K11" s="38" t="s">
        <v>10</v>
      </c>
      <c r="L11" s="33" t="s">
        <v>7</v>
      </c>
    </row>
    <row r="12" spans="1:12" ht="34.5" customHeight="1" thickBot="1" x14ac:dyDescent="0.25">
      <c r="A12" s="37"/>
      <c r="B12" s="39"/>
      <c r="C12" s="35"/>
      <c r="D12" s="37"/>
      <c r="E12" s="39"/>
      <c r="F12" s="35"/>
      <c r="G12" s="37"/>
      <c r="H12" s="39"/>
      <c r="I12" s="35"/>
      <c r="J12" s="41"/>
      <c r="K12" s="42"/>
      <c r="L12" s="34"/>
    </row>
    <row r="13" spans="1:12" ht="13.5" thickTop="1" x14ac:dyDescent="0.2">
      <c r="A13" s="6"/>
      <c r="B13" s="7"/>
      <c r="C13" s="8"/>
      <c r="D13" s="6"/>
      <c r="E13" s="7"/>
      <c r="F13" s="9"/>
      <c r="G13" s="6"/>
      <c r="H13" s="7"/>
      <c r="I13" s="10"/>
      <c r="J13" s="11"/>
      <c r="K13" s="12"/>
      <c r="L13" s="13"/>
    </row>
    <row r="14" spans="1:12" x14ac:dyDescent="0.2">
      <c r="A14" s="14" t="s">
        <v>11</v>
      </c>
      <c r="B14" s="7" t="s">
        <v>12</v>
      </c>
      <c r="C14" s="8">
        <f>+'[2]PEM-3A-AY'!F46</f>
        <v>716853.8</v>
      </c>
      <c r="D14" s="14" t="s">
        <v>13</v>
      </c>
      <c r="E14" s="7" t="s">
        <v>14</v>
      </c>
      <c r="F14" s="8">
        <f>C14</f>
        <v>716853.8</v>
      </c>
      <c r="G14" s="14">
        <v>1000</v>
      </c>
      <c r="H14" s="7" t="s">
        <v>15</v>
      </c>
      <c r="I14" s="10">
        <f>+[2]Hoja1!C18</f>
        <v>10612677.786519997</v>
      </c>
      <c r="J14" s="15">
        <v>1</v>
      </c>
      <c r="K14" s="16" t="s">
        <v>16</v>
      </c>
      <c r="L14" s="8">
        <f>23469224-L15-L16</f>
        <v>18723775.408</v>
      </c>
    </row>
    <row r="15" spans="1:12" x14ac:dyDescent="0.2">
      <c r="A15" s="14" t="s">
        <v>17</v>
      </c>
      <c r="B15" s="7" t="s">
        <v>18</v>
      </c>
      <c r="C15" s="8">
        <f>+'[2]PEM-3A-PM'!F61</f>
        <v>1657022.9600000002</v>
      </c>
      <c r="D15" s="14" t="s">
        <v>19</v>
      </c>
      <c r="E15" s="7" t="s">
        <v>20</v>
      </c>
      <c r="F15" s="8">
        <f>C15</f>
        <v>1657022.9600000002</v>
      </c>
      <c r="G15" s="14">
        <v>2000</v>
      </c>
      <c r="H15" s="7" t="s">
        <v>21</v>
      </c>
      <c r="I15" s="10">
        <f>+[2]Hoja1!C29</f>
        <v>2111097.6173999999</v>
      </c>
      <c r="J15" s="15">
        <v>2</v>
      </c>
      <c r="K15" s="16" t="s">
        <v>22</v>
      </c>
      <c r="L15" s="8">
        <f>+I18+I19+I20</f>
        <v>4497048.5920000002</v>
      </c>
    </row>
    <row r="16" spans="1:12" x14ac:dyDescent="0.2">
      <c r="A16" s="14" t="s">
        <v>23</v>
      </c>
      <c r="B16" s="7" t="s">
        <v>24</v>
      </c>
      <c r="C16" s="8">
        <f>+'[2]PEM-3A-SM'!F79</f>
        <v>2524899.08</v>
      </c>
      <c r="D16" s="14" t="s">
        <v>25</v>
      </c>
      <c r="E16" s="7" t="s">
        <v>26</v>
      </c>
      <c r="F16" s="8">
        <f t="shared" ref="F16:F20" si="0">C16</f>
        <v>2524899.08</v>
      </c>
      <c r="G16" s="14">
        <v>3000</v>
      </c>
      <c r="H16" s="7" t="s">
        <v>27</v>
      </c>
      <c r="I16" s="10">
        <f>+[2]Hoja1!C57</f>
        <v>4257600</v>
      </c>
      <c r="J16" s="15">
        <v>3</v>
      </c>
      <c r="K16" s="16" t="s">
        <v>28</v>
      </c>
      <c r="L16" s="8">
        <f>+I21</f>
        <v>248400</v>
      </c>
    </row>
    <row r="17" spans="1:12" x14ac:dyDescent="0.2">
      <c r="A17" s="14" t="s">
        <v>29</v>
      </c>
      <c r="B17" s="7" t="s">
        <v>30</v>
      </c>
      <c r="C17" s="8">
        <f>+'[2]PEM-3A-TM'!F219</f>
        <v>6885348.0185466651</v>
      </c>
      <c r="D17" s="14" t="s">
        <v>31</v>
      </c>
      <c r="E17" s="7" t="s">
        <v>32</v>
      </c>
      <c r="F17" s="8">
        <f t="shared" si="0"/>
        <v>6885348.0185466651</v>
      </c>
      <c r="G17" s="14">
        <v>4000</v>
      </c>
      <c r="H17" s="17" t="s">
        <v>33</v>
      </c>
      <c r="I17" s="10">
        <f>+[2]Hoja1!C65</f>
        <v>1742400</v>
      </c>
      <c r="J17" s="18"/>
      <c r="K17" s="19"/>
      <c r="L17" s="20"/>
    </row>
    <row r="18" spans="1:12" x14ac:dyDescent="0.2">
      <c r="A18" s="14" t="s">
        <v>34</v>
      </c>
      <c r="B18" s="7" t="s">
        <v>35</v>
      </c>
      <c r="C18" s="8">
        <f>+'[2]PEM-3A-SERVPUB'!F139</f>
        <v>10274545.413373332</v>
      </c>
      <c r="D18" s="14" t="s">
        <v>36</v>
      </c>
      <c r="E18" s="7" t="s">
        <v>37</v>
      </c>
      <c r="F18" s="8">
        <f t="shared" si="0"/>
        <v>10274545.413373332</v>
      </c>
      <c r="G18" s="14">
        <v>5000</v>
      </c>
      <c r="H18" s="7" t="s">
        <v>38</v>
      </c>
      <c r="I18" s="10">
        <f>+[2]Hoja1!C71</f>
        <v>456041.592</v>
      </c>
      <c r="J18" s="18"/>
      <c r="K18" s="19"/>
      <c r="L18" s="20"/>
    </row>
    <row r="19" spans="1:12" x14ac:dyDescent="0.2">
      <c r="A19" s="14" t="s">
        <v>39</v>
      </c>
      <c r="B19" s="7" t="s">
        <v>40</v>
      </c>
      <c r="C19" s="8">
        <f>+'[2]PEM-3A-SEGPUB'!F75</f>
        <v>1226305.0040000002</v>
      </c>
      <c r="D19" s="14" t="s">
        <v>41</v>
      </c>
      <c r="E19" s="7" t="s">
        <v>42</v>
      </c>
      <c r="F19" s="8">
        <f t="shared" si="0"/>
        <v>1226305.0040000002</v>
      </c>
      <c r="G19" s="14">
        <v>6000</v>
      </c>
      <c r="H19" s="7" t="s">
        <v>43</v>
      </c>
      <c r="I19" s="10">
        <f>+[2]Hoja1!C78</f>
        <v>4023007</v>
      </c>
      <c r="J19" s="15"/>
      <c r="K19" s="16"/>
      <c r="L19" s="8"/>
    </row>
    <row r="20" spans="1:12" x14ac:dyDescent="0.2">
      <c r="A20" s="14" t="s">
        <v>44</v>
      </c>
      <c r="B20" s="7" t="s">
        <v>45</v>
      </c>
      <c r="C20" s="8">
        <f>+'[2]PEM-3A-COM'!F32</f>
        <v>184249.72000000003</v>
      </c>
      <c r="D20" s="14" t="s">
        <v>46</v>
      </c>
      <c r="E20" s="7" t="s">
        <v>47</v>
      </c>
      <c r="F20" s="8">
        <f t="shared" si="0"/>
        <v>184249.72000000003</v>
      </c>
      <c r="G20" s="14">
        <v>7000</v>
      </c>
      <c r="H20" s="7" t="s">
        <v>48</v>
      </c>
      <c r="I20" s="10">
        <f>+[2]Hoja1!C81</f>
        <v>18000</v>
      </c>
      <c r="J20" s="15"/>
      <c r="K20" s="16"/>
      <c r="L20" s="8"/>
    </row>
    <row r="21" spans="1:12" x14ac:dyDescent="0.2">
      <c r="A21" s="14"/>
      <c r="B21" s="7"/>
      <c r="C21" s="8"/>
      <c r="D21" s="14"/>
      <c r="E21" s="7"/>
      <c r="F21" s="8"/>
      <c r="G21" s="14">
        <v>9000</v>
      </c>
      <c r="H21" s="7" t="s">
        <v>49</v>
      </c>
      <c r="I21" s="10">
        <f>+[2]Hoja1!C85</f>
        <v>248400</v>
      </c>
      <c r="J21" s="15"/>
      <c r="K21" s="16"/>
      <c r="L21" s="8"/>
    </row>
    <row r="22" spans="1:12" x14ac:dyDescent="0.2">
      <c r="A22" s="6"/>
      <c r="B22" s="7"/>
      <c r="C22" s="8"/>
      <c r="D22" s="6"/>
      <c r="E22" s="7"/>
      <c r="F22" s="9"/>
      <c r="G22" s="6"/>
      <c r="H22" s="16"/>
      <c r="I22" s="21"/>
      <c r="J22" s="15"/>
      <c r="K22" s="16"/>
      <c r="L22" s="8"/>
    </row>
    <row r="23" spans="1:12" x14ac:dyDescent="0.2">
      <c r="A23" s="6"/>
      <c r="B23" s="7"/>
      <c r="C23" s="9"/>
      <c r="D23" s="22"/>
      <c r="E23" s="7"/>
      <c r="F23" s="9"/>
      <c r="G23" s="22"/>
      <c r="H23" s="7"/>
      <c r="I23" s="21"/>
      <c r="J23" s="18"/>
      <c r="K23" s="19"/>
      <c r="L23" s="20"/>
    </row>
    <row r="24" spans="1:12" ht="13.5" thickBot="1" x14ac:dyDescent="0.25">
      <c r="A24" s="6"/>
      <c r="B24" s="7"/>
      <c r="C24" s="9"/>
      <c r="D24" s="22"/>
      <c r="E24" s="7"/>
      <c r="F24" s="9"/>
      <c r="G24" s="22"/>
      <c r="H24" s="7"/>
      <c r="I24" s="21"/>
      <c r="J24" s="23"/>
      <c r="K24" s="24"/>
      <c r="L24" s="25"/>
    </row>
    <row r="25" spans="1:12" s="32" customFormat="1" ht="12.75" customHeight="1" thickTop="1" thickBot="1" x14ac:dyDescent="0.25">
      <c r="A25" s="26"/>
      <c r="B25" s="27" t="s">
        <v>50</v>
      </c>
      <c r="C25" s="28">
        <f>SUM(C14:C21)</f>
        <v>23469223.995919995</v>
      </c>
      <c r="D25" s="29"/>
      <c r="E25" s="27" t="s">
        <v>50</v>
      </c>
      <c r="F25" s="28">
        <f>SUM(F14:F21)</f>
        <v>23469223.995919995</v>
      </c>
      <c r="G25" s="29"/>
      <c r="H25" s="27" t="s">
        <v>50</v>
      </c>
      <c r="I25" s="30">
        <f>SUM(I14:I21)</f>
        <v>23469223.995919995</v>
      </c>
      <c r="J25" s="29"/>
      <c r="K25" s="27" t="s">
        <v>50</v>
      </c>
      <c r="L25" s="31">
        <f>SUM(L14:L22)</f>
        <v>23469224</v>
      </c>
    </row>
    <row r="26" spans="1:12" ht="13.5" thickTop="1" x14ac:dyDescent="0.2"/>
  </sheetData>
  <mergeCells count="17">
    <mergeCell ref="A11:A12"/>
    <mergeCell ref="B11:B12"/>
    <mergeCell ref="C11:C12"/>
    <mergeCell ref="D11:D12"/>
    <mergeCell ref="E11:E12"/>
    <mergeCell ref="A6:L6"/>
    <mergeCell ref="A7:L7"/>
    <mergeCell ref="A8:L8"/>
    <mergeCell ref="A9:I9"/>
    <mergeCell ref="K10:L10"/>
    <mergeCell ref="L11:L12"/>
    <mergeCell ref="F11:F12"/>
    <mergeCell ref="G11:G12"/>
    <mergeCell ref="H11:H12"/>
    <mergeCell ref="I11:I12"/>
    <mergeCell ref="J11:J12"/>
    <mergeCell ref="K11:K12"/>
  </mergeCells>
  <printOptions horizontalCentered="1"/>
  <pageMargins left="0.35433070866141736" right="0.15748031496062992" top="0.82677165354330717" bottom="0.59055118110236227" header="0" footer="0"/>
  <pageSetup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PEM-7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Hpi3</cp:lastModifiedBy>
  <dcterms:created xsi:type="dcterms:W3CDTF">2023-04-25T18:32:05Z</dcterms:created>
  <dcterms:modified xsi:type="dcterms:W3CDTF">2024-01-30T22:01:20Z</dcterms:modified>
</cp:coreProperties>
</file>