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0" yWindow="0" windowWidth="28800" windowHeight="12435"/>
  </bookViews>
  <sheets>
    <sheet name="Estado de Actividades2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30" i="1" s="1"/>
  <c r="B59" i="1" s="1"/>
  <c r="B34" i="1"/>
  <c r="B23" i="1"/>
  <c r="B16" i="1"/>
  <c r="C58" i="1" l="1"/>
  <c r="C23" i="1"/>
  <c r="C16" i="1"/>
  <c r="C15" i="1"/>
  <c r="C7" i="1"/>
  <c r="B7" i="1" l="1"/>
  <c r="B15" i="1"/>
  <c r="B26" i="1" l="1"/>
  <c r="B57" i="1"/>
  <c r="C17" i="1" l="1"/>
  <c r="B17" i="1"/>
  <c r="C26" i="1"/>
  <c r="C57" i="1" l="1"/>
  <c r="C50" i="1"/>
  <c r="B50" i="1"/>
  <c r="B61" i="1" s="1"/>
  <c r="C44" i="1"/>
  <c r="B44" i="1"/>
  <c r="C40" i="1"/>
  <c r="B40" i="1"/>
  <c r="C30" i="1"/>
  <c r="C59" i="1" l="1"/>
  <c r="C61" i="1" s="1"/>
</calcChain>
</file>

<file path=xl/sharedStrings.xml><?xml version="1.0" encoding="utf-8"?>
<sst xmlns="http://schemas.openxmlformats.org/spreadsheetml/2006/main" count="60" uniqueCount="60">
  <si>
    <t>ESTADO DE ACTIVIDADES</t>
  </si>
  <si>
    <t>CONCEPTO</t>
  </si>
  <si>
    <t>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</si>
  <si>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</si>
  <si>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</si>
  <si>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</si>
  <si>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</si>
  <si>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Publico</t>
  </si>
  <si>
    <t>Transferencias al Resto del Sector Publico</t>
  </si>
  <si>
    <t>Subsidios y Subvenciones</t>
  </si>
  <si>
    <t>Ayuda Sociales</t>
  </si>
  <si>
    <t>Pernsiones y Jubilaciones</t>
  </si>
  <si>
    <t>Transferencias a Fideicomiso, Mandatos y Contrato Analogos</t>
  </si>
  <si>
    <t>Transferencias a la Seguridad Social</t>
  </si>
  <si>
    <t>Donativos</t>
  </si>
  <si>
    <t>Transferencias al Exterior</t>
  </si>
  <si>
    <t>Aportaciones</t>
  </si>
  <si>
    <t>convenios</t>
  </si>
  <si>
    <t>Intereses de la Duda Publica</t>
  </si>
  <si>
    <t>Comisiones de la Deuda Publica</t>
  </si>
  <si>
    <t>Gastos de la Deuda Publica</t>
  </si>
  <si>
    <t>Gastos por Cobertura</t>
  </si>
  <si>
    <t>Apyos Financieros</t>
  </si>
  <si>
    <t>Estimaciones, Depreciaciones, Deterioros, Obsolescencia y Amortizaciones</t>
  </si>
  <si>
    <t>Provisiones</t>
  </si>
  <si>
    <t>Disminucion de Inventarios</t>
  </si>
  <si>
    <t>Aumento Por Insuficiencia de Estimaciones por Perdida o Deterioro u Obsolescencia</t>
  </si>
  <si>
    <t>Aumento por Insuficiencia de Provisiones</t>
  </si>
  <si>
    <t>Otros Gastos</t>
  </si>
  <si>
    <t>Inversion Publica no Capitalizable</t>
  </si>
  <si>
    <t>Participacione</t>
  </si>
  <si>
    <t>RESULTADO DEL EJERCICIO (Ahorro/Desahorro)</t>
  </si>
  <si>
    <t>a)Impuestos</t>
  </si>
  <si>
    <t>b)Cuotas y Aportaciones de Seguridad Social</t>
  </si>
  <si>
    <t>c)Contribuciones de Mejoras</t>
  </si>
  <si>
    <t>d)Derechos</t>
  </si>
  <si>
    <t>e)Productos</t>
  </si>
  <si>
    <t>f)Aprovechamientos</t>
  </si>
  <si>
    <t>g)Ingresos por Venta de Bienes y Prestacion de Servicios</t>
  </si>
  <si>
    <t>a)Participaciones, Aportaciones, Convenios, Incentivos Derivados de la Colaboracion Fiscal y Fondos Distintos de Aportaciones Transferencias, Asignaciones, Subsidios y Subvenciones, y Pensiones y Jubilaciones</t>
  </si>
  <si>
    <t>a)Ingresos Financieros</t>
  </si>
  <si>
    <t>b)Incremento por Variacion de Inventarios</t>
  </si>
  <si>
    <t>c)Disminucion del Exceso de Estimaciones por Perdida o Deterioro u Obsolescencia</t>
  </si>
  <si>
    <t>d)Disminucion del Exceso de Provisiones</t>
  </si>
  <si>
    <t>e)Otros Ingresos y Beneficios Varios</t>
  </si>
  <si>
    <t xml:space="preserve">            C. MANUELA DUARTE LOPEZ                                                                 MVZ. CRISTOBAL ORTEGA CLAVERO    </t>
  </si>
  <si>
    <t xml:space="preserve">               PRESIDENTA MUNICIPAL                                                                                   TESORERO MUNICIPAL</t>
  </si>
  <si>
    <t>Ingresos de Gestion</t>
  </si>
  <si>
    <t>Participaciones, Aportaciones, Convenios, Incentivos de la Colaboracion Fiscal, Fondos Distintos de Aportaciones, Transferencias, Asignaciones, Subsidios y Subvenciones, y Pensiones y Jubilaciones.</t>
  </si>
  <si>
    <t>Otros Ingresos y Beneficios</t>
  </si>
  <si>
    <t>Gastos de Funcionamiento</t>
  </si>
  <si>
    <t>Transferencias, Asignaciones, Subsidios y Otras Ayudas</t>
  </si>
  <si>
    <t>Participaciones y Aportaciones</t>
  </si>
  <si>
    <t>Intereses, Comisiones, y Otros Gastos de la Deuda Publica</t>
  </si>
  <si>
    <t>TOTAL INGRESOS Y OTROS BENEFICIOS</t>
  </si>
  <si>
    <t>TOTAL DE GASTOS Y OTRAS PERDIDAS</t>
  </si>
  <si>
    <t>Otros Gastos y Perdidas Extraordinarias</t>
  </si>
  <si>
    <t>Inversion Publica</t>
  </si>
  <si>
    <t>MUNICIPIO DE TRINCHERAS, SONORA.</t>
  </si>
  <si>
    <r>
      <t>AL 31 DE DICIEMBRE 2023 V</t>
    </r>
    <r>
      <rPr>
        <sz val="12"/>
        <color theme="1"/>
        <rFont val="Arial"/>
        <family val="2"/>
      </rPr>
      <t>S</t>
    </r>
    <r>
      <rPr>
        <sz val="16"/>
        <color theme="1"/>
        <rFont val="Arial"/>
        <family val="2"/>
      </rPr>
      <t xml:space="preserve"> AL 31 DICIEMBRE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</si>
</sst>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28"/>
      <color theme="1"/>
      <name val="Arial"/>
      <family val="2"/>
    </font>
    <font>
      <sz val="2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8" fillId="0" borderId="0" xfId="0" applyFont="1"/>
    <xf numFmtId="0" fontId="7" fillId="0" borderId="0" xfId="0" applyFont="1"/>
    <xf numFmtId="0" fontId="5" fillId="0" borderId="0" xfId="0" applyFont="1"/>
    <xf numFmtId="4" fontId="5" fillId="0" borderId="0" xfId="0" applyNumberFormat="1" applyFont="1"/>
    <xf numFmtId="4" fontId="1" fillId="0" borderId="7" xfId="0" applyNumberFormat="1" applyFont="1" applyBorder="1"/>
    <xf numFmtId="43" fontId="1" fillId="0" borderId="0" xfId="1" applyFont="1"/>
    <xf numFmtId="43" fontId="6" fillId="0" borderId="0" xfId="1" applyFont="1"/>
    <xf numFmtId="43" fontId="7" fillId="0" borderId="0" xfId="1" applyFont="1"/>
    <xf numFmtId="0" fontId="1" fillId="0" borderId="8" xfId="0" applyFont="1" applyBorder="1"/>
    <xf numFmtId="4" fontId="1" fillId="0" borderId="9" xfId="0" applyNumberFormat="1" applyFont="1" applyBorder="1"/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0" fontId="1" fillId="2" borderId="17" xfId="0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/>
    </xf>
    <xf numFmtId="4" fontId="2" fillId="2" borderId="2" xfId="0" applyNumberFormat="1" applyFont="1" applyFill="1" applyBorder="1"/>
    <xf numFmtId="4" fontId="2" fillId="2" borderId="3" xfId="0" applyNumberFormat="1" applyFont="1" applyFill="1" applyBorder="1"/>
    <xf numFmtId="43" fontId="2" fillId="2" borderId="3" xfId="1" applyFont="1" applyFill="1" applyBorder="1"/>
    <xf numFmtId="0" fontId="9" fillId="2" borderId="1" xfId="0" applyFont="1" applyFill="1" applyBorder="1" applyAlignment="1">
      <alignment horizontal="right"/>
    </xf>
    <xf numFmtId="4" fontId="9" fillId="2" borderId="2" xfId="0" applyNumberFormat="1" applyFont="1" applyFill="1" applyBorder="1"/>
    <xf numFmtId="4" fontId="9" fillId="2" borderId="3" xfId="0" applyNumberFormat="1" applyFont="1" applyFill="1" applyBorder="1"/>
    <xf numFmtId="0" fontId="2" fillId="0" borderId="18" xfId="0" applyFont="1" applyBorder="1" applyAlignment="1"/>
    <xf numFmtId="0" fontId="2" fillId="0" borderId="19" xfId="0" applyFont="1" applyBorder="1" applyAlignment="1"/>
    <xf numFmtId="0" fontId="2" fillId="0" borderId="20" xfId="0" applyFont="1" applyBorder="1" applyAlignment="1"/>
    <xf numFmtId="0" fontId="5" fillId="0" borderId="8" xfId="0" applyFont="1" applyBorder="1" applyAlignment="1">
      <alignment horizontal="left" vertical="center"/>
    </xf>
    <xf numFmtId="4" fontId="5" fillId="0" borderId="7" xfId="0" applyNumberFormat="1" applyFont="1" applyBorder="1"/>
    <xf numFmtId="4" fontId="5" fillId="0" borderId="9" xfId="0" applyNumberFormat="1" applyFont="1" applyBorder="1"/>
    <xf numFmtId="0" fontId="7" fillId="0" borderId="8" xfId="0" applyFont="1" applyBorder="1" applyAlignment="1">
      <alignment horizontal="left" vertical="center"/>
    </xf>
    <xf numFmtId="4" fontId="7" fillId="0" borderId="7" xfId="0" applyNumberFormat="1" applyFont="1" applyBorder="1" applyAlignment="1">
      <alignment horizontal="right" vertical="center"/>
    </xf>
    <xf numFmtId="4" fontId="7" fillId="0" borderId="9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0" fontId="7" fillId="0" borderId="8" xfId="0" applyFont="1" applyBorder="1" applyAlignment="1">
      <alignment wrapText="1"/>
    </xf>
    <xf numFmtId="4" fontId="7" fillId="0" borderId="7" xfId="0" applyNumberFormat="1" applyFont="1" applyBorder="1"/>
    <xf numFmtId="4" fontId="7" fillId="0" borderId="9" xfId="0" applyNumberFormat="1" applyFont="1" applyBorder="1"/>
    <xf numFmtId="0" fontId="5" fillId="0" borderId="8" xfId="0" applyFont="1" applyBorder="1"/>
    <xf numFmtId="0" fontId="7" fillId="0" borderId="8" xfId="0" applyFont="1" applyBorder="1"/>
    <xf numFmtId="0" fontId="7" fillId="0" borderId="21" xfId="0" applyFont="1" applyBorder="1"/>
    <xf numFmtId="4" fontId="7" fillId="0" borderId="22" xfId="0" applyNumberFormat="1" applyFont="1" applyBorder="1"/>
    <xf numFmtId="4" fontId="7" fillId="0" borderId="23" xfId="0" applyNumberFormat="1" applyFont="1" applyBorder="1"/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65</xdr:row>
      <xdr:rowOff>142875</xdr:rowOff>
    </xdr:from>
    <xdr:to>
      <xdr:col>0</xdr:col>
      <xdr:colOff>3086100</xdr:colOff>
      <xdr:row>65</xdr:row>
      <xdr:rowOff>142875</xdr:rowOff>
    </xdr:to>
    <xdr:cxnSp macro="">
      <xdr:nvCxnSpPr>
        <xdr:cNvPr id="3" name="Conector recto 2"/>
        <xdr:cNvCxnSpPr/>
      </xdr:nvCxnSpPr>
      <xdr:spPr>
        <a:xfrm>
          <a:off x="47625" y="12134850"/>
          <a:ext cx="3038475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5000625</xdr:colOff>
      <xdr:row>65</xdr:row>
      <xdr:rowOff>152400</xdr:rowOff>
    </xdr:from>
    <xdr:to>
      <xdr:col>2</xdr:col>
      <xdr:colOff>38100</xdr:colOff>
      <xdr:row>65</xdr:row>
      <xdr:rowOff>152400</xdr:rowOff>
    </xdr:to>
    <xdr:cxnSp macro="">
      <xdr:nvCxnSpPr>
        <xdr:cNvPr id="7" name="Conector recto 6"/>
        <xdr:cNvCxnSpPr/>
      </xdr:nvCxnSpPr>
      <xdr:spPr>
        <a:xfrm>
          <a:off x="5000625" y="12144375"/>
          <a:ext cx="2914650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H3" sqref="H3"/>
    </sheetView>
  </sheetViews>
  <sheetFormatPr baseColWidth="10" defaultRowHeight="14.25" x14ac:dyDescent="0.2"/>
  <cols>
    <col min="1" max="1" width="102.85546875" style="1" customWidth="1"/>
    <col min="2" max="2" width="15.28515625" style="1" bestFit="1" customWidth="1"/>
    <col min="3" max="3" width="16.7109375" style="1" bestFit="1" customWidth="1"/>
    <col min="4" max="4" width="15.5703125" style="1" bestFit="1" customWidth="1"/>
    <col min="5" max="8" width="11.42578125" style="1"/>
    <col min="9" max="9" width="12.7109375" style="1" bestFit="1" customWidth="1"/>
    <col min="10" max="16384" width="11.42578125" style="1"/>
  </cols>
  <sheetData>
    <row r="1" spans="1:5" ht="35.25" x14ac:dyDescent="0.5">
      <c r="A1" s="52" t="s">
        <v>58</v>
      </c>
      <c r="B1" s="53"/>
      <c r="C1" s="54"/>
      <c r="D1" s="3"/>
    </row>
    <row r="2" spans="1:5" ht="27" x14ac:dyDescent="0.35">
      <c r="A2" s="58" t="s">
        <v>0</v>
      </c>
      <c r="B2" s="59"/>
      <c r="C2" s="60"/>
      <c r="D2" s="4"/>
    </row>
    <row r="3" spans="1:5" ht="20.25" x14ac:dyDescent="0.3">
      <c r="A3" s="55" t="s">
        <v>59</v>
      </c>
      <c r="B3" s="56"/>
      <c r="C3" s="57"/>
      <c r="D3" s="4"/>
    </row>
    <row r="4" spans="1:5" ht="15" thickBot="1" x14ac:dyDescent="0.25">
      <c r="A4" s="16"/>
      <c r="B4" s="17"/>
      <c r="C4" s="18"/>
      <c r="D4" s="4"/>
    </row>
    <row r="5" spans="1:5" ht="18.75" thickBot="1" x14ac:dyDescent="0.25">
      <c r="A5" s="19" t="s">
        <v>1</v>
      </c>
      <c r="B5" s="20">
        <v>2023</v>
      </c>
      <c r="C5" s="21">
        <v>2022</v>
      </c>
    </row>
    <row r="6" spans="1:5" ht="15" x14ac:dyDescent="0.25">
      <c r="A6" s="29" t="s">
        <v>2</v>
      </c>
      <c r="B6" s="30"/>
      <c r="C6" s="31"/>
    </row>
    <row r="7" spans="1:5" s="8" customFormat="1" ht="12.75" x14ac:dyDescent="0.2">
      <c r="A7" s="32" t="s">
        <v>47</v>
      </c>
      <c r="B7" s="33">
        <f>+B8+B9+B10+B11+B12+B13+B14</f>
        <v>1209906.21</v>
      </c>
      <c r="C7" s="34">
        <f>+C8+C9+C10+C11+C12+C13+C14</f>
        <v>1709085.27</v>
      </c>
      <c r="E7" s="9"/>
    </row>
    <row r="8" spans="1:5" s="7" customFormat="1" ht="11.25" x14ac:dyDescent="0.2">
      <c r="A8" s="35" t="s">
        <v>32</v>
      </c>
      <c r="B8" s="36">
        <v>650398.98</v>
      </c>
      <c r="C8" s="37">
        <v>725194.58</v>
      </c>
    </row>
    <row r="9" spans="1:5" s="7" customFormat="1" ht="11.25" x14ac:dyDescent="0.2">
      <c r="A9" s="35" t="s">
        <v>33</v>
      </c>
      <c r="B9" s="36">
        <v>0</v>
      </c>
      <c r="C9" s="37">
        <v>0</v>
      </c>
    </row>
    <row r="10" spans="1:5" s="7" customFormat="1" ht="11.25" x14ac:dyDescent="0.2">
      <c r="A10" s="35" t="s">
        <v>34</v>
      </c>
      <c r="B10" s="36">
        <v>0</v>
      </c>
      <c r="C10" s="37">
        <v>0</v>
      </c>
    </row>
    <row r="11" spans="1:5" s="7" customFormat="1" ht="11.25" x14ac:dyDescent="0.2">
      <c r="A11" s="35" t="s">
        <v>35</v>
      </c>
      <c r="B11" s="36">
        <v>108126.62</v>
      </c>
      <c r="C11" s="37">
        <v>87992</v>
      </c>
    </row>
    <row r="12" spans="1:5" s="7" customFormat="1" ht="11.25" x14ac:dyDescent="0.2">
      <c r="A12" s="35" t="s">
        <v>36</v>
      </c>
      <c r="B12" s="36">
        <v>229.61</v>
      </c>
      <c r="C12" s="37">
        <v>239.61</v>
      </c>
    </row>
    <row r="13" spans="1:5" s="7" customFormat="1" ht="11.25" x14ac:dyDescent="0.2">
      <c r="A13" s="35" t="s">
        <v>37</v>
      </c>
      <c r="B13" s="36">
        <v>437718</v>
      </c>
      <c r="C13" s="37">
        <v>879651.08</v>
      </c>
    </row>
    <row r="14" spans="1:5" s="6" customFormat="1" x14ac:dyDescent="0.2">
      <c r="A14" s="35" t="s">
        <v>38</v>
      </c>
      <c r="B14" s="36">
        <v>13433</v>
      </c>
      <c r="C14" s="37">
        <v>16008</v>
      </c>
    </row>
    <row r="15" spans="1:5" s="5" customFormat="1" ht="25.5" x14ac:dyDescent="0.2">
      <c r="A15" s="38" t="s">
        <v>48</v>
      </c>
      <c r="B15" s="39">
        <f>+B16</f>
        <v>20989010.640000001</v>
      </c>
      <c r="C15" s="40">
        <f>+C16</f>
        <v>18029042.27</v>
      </c>
    </row>
    <row r="16" spans="1:5" s="7" customFormat="1" ht="22.5" x14ac:dyDescent="0.2">
      <c r="A16" s="41" t="s">
        <v>39</v>
      </c>
      <c r="B16" s="42">
        <f>15524676.94+4243513.56+1220820.14</f>
        <v>20989010.640000001</v>
      </c>
      <c r="C16" s="43">
        <f>14061527.27+3201929+765586</f>
        <v>18029042.27</v>
      </c>
    </row>
    <row r="17" spans="1:6" s="5" customFormat="1" ht="12.75" x14ac:dyDescent="0.2">
      <c r="A17" s="44" t="s">
        <v>49</v>
      </c>
      <c r="B17" s="33">
        <f>+B18+B19+B20+B21+B22</f>
        <v>0</v>
      </c>
      <c r="C17" s="34">
        <f>+C18+C19+C20+C21+C22</f>
        <v>0</v>
      </c>
    </row>
    <row r="18" spans="1:6" x14ac:dyDescent="0.2">
      <c r="A18" s="45" t="s">
        <v>40</v>
      </c>
      <c r="B18" s="42">
        <v>0</v>
      </c>
      <c r="C18" s="43">
        <v>0</v>
      </c>
    </row>
    <row r="19" spans="1:6" x14ac:dyDescent="0.2">
      <c r="A19" s="45" t="s">
        <v>41</v>
      </c>
      <c r="B19" s="42">
        <v>0</v>
      </c>
      <c r="C19" s="43">
        <v>0</v>
      </c>
    </row>
    <row r="20" spans="1:6" x14ac:dyDescent="0.2">
      <c r="A20" s="45" t="s">
        <v>42</v>
      </c>
      <c r="B20" s="42">
        <v>0</v>
      </c>
      <c r="C20" s="43">
        <v>0</v>
      </c>
    </row>
    <row r="21" spans="1:6" x14ac:dyDescent="0.2">
      <c r="A21" s="45" t="s">
        <v>43</v>
      </c>
      <c r="B21" s="42">
        <v>0</v>
      </c>
      <c r="C21" s="43">
        <v>0</v>
      </c>
      <c r="E21" s="2"/>
    </row>
    <row r="22" spans="1:6" ht="15" thickBot="1" x14ac:dyDescent="0.25">
      <c r="A22" s="46" t="s">
        <v>44</v>
      </c>
      <c r="B22" s="47">
        <v>0</v>
      </c>
      <c r="C22" s="48">
        <v>0</v>
      </c>
    </row>
    <row r="23" spans="1:6" ht="15.75" thickBot="1" x14ac:dyDescent="0.3">
      <c r="A23" s="22" t="s">
        <v>54</v>
      </c>
      <c r="B23" s="23">
        <f>+B7+B15+B17</f>
        <v>22198916.850000001</v>
      </c>
      <c r="C23" s="24">
        <f>+C7+C15+C17</f>
        <v>19738127.539999999</v>
      </c>
    </row>
    <row r="24" spans="1:6" ht="15.75" thickBot="1" x14ac:dyDescent="0.3">
      <c r="A24" s="62"/>
      <c r="B24" s="63"/>
      <c r="C24" s="64"/>
    </row>
    <row r="25" spans="1:6" ht="15" x14ac:dyDescent="0.2">
      <c r="A25" s="49" t="s">
        <v>3</v>
      </c>
      <c r="B25" s="50"/>
      <c r="C25" s="51"/>
    </row>
    <row r="26" spans="1:6" x14ac:dyDescent="0.2">
      <c r="A26" s="44" t="s">
        <v>50</v>
      </c>
      <c r="B26" s="33">
        <f>+B27+B28+B29</f>
        <v>17151766.18</v>
      </c>
      <c r="C26" s="34">
        <f>+C27+C28+C29</f>
        <v>15897185.08</v>
      </c>
    </row>
    <row r="27" spans="1:6" x14ac:dyDescent="0.2">
      <c r="A27" s="45" t="s">
        <v>4</v>
      </c>
      <c r="B27" s="42">
        <v>11233009.32</v>
      </c>
      <c r="C27" s="43">
        <v>10337012.140000001</v>
      </c>
      <c r="F27" s="2"/>
    </row>
    <row r="28" spans="1:6" x14ac:dyDescent="0.2">
      <c r="A28" s="45" t="s">
        <v>5</v>
      </c>
      <c r="B28" s="42">
        <v>2330269.71</v>
      </c>
      <c r="C28" s="43">
        <v>2090163.6</v>
      </c>
    </row>
    <row r="29" spans="1:6" x14ac:dyDescent="0.2">
      <c r="A29" s="45" t="s">
        <v>6</v>
      </c>
      <c r="B29" s="42">
        <v>3588487.15</v>
      </c>
      <c r="C29" s="43">
        <v>3470009.34</v>
      </c>
    </row>
    <row r="30" spans="1:6" x14ac:dyDescent="0.2">
      <c r="A30" s="44" t="s">
        <v>51</v>
      </c>
      <c r="B30" s="33">
        <f>+B31+B32+B33+B34+B35+B36+B37+B38+B39</f>
        <v>739105.11</v>
      </c>
      <c r="C30" s="34">
        <f>+C31+C32+C33+C34+C35+C36+C37+C38+C39</f>
        <v>1206575.67</v>
      </c>
    </row>
    <row r="31" spans="1:6" x14ac:dyDescent="0.2">
      <c r="A31" s="45" t="s">
        <v>7</v>
      </c>
      <c r="B31" s="42">
        <f>739105.11-B34</f>
        <v>418634.27</v>
      </c>
      <c r="C31" s="43">
        <v>880102.12</v>
      </c>
    </row>
    <row r="32" spans="1:6" x14ac:dyDescent="0.2">
      <c r="A32" s="45" t="s">
        <v>8</v>
      </c>
      <c r="B32" s="42">
        <v>0</v>
      </c>
      <c r="C32" s="43">
        <v>0</v>
      </c>
    </row>
    <row r="33" spans="1:3" x14ac:dyDescent="0.2">
      <c r="A33" s="45" t="s">
        <v>9</v>
      </c>
      <c r="B33" s="42">
        <v>0</v>
      </c>
      <c r="C33" s="43">
        <v>0</v>
      </c>
    </row>
    <row r="34" spans="1:3" x14ac:dyDescent="0.2">
      <c r="A34" s="45" t="s">
        <v>10</v>
      </c>
      <c r="B34" s="42">
        <f>187659+12000+120811.84</f>
        <v>320470.83999999997</v>
      </c>
      <c r="C34" s="43">
        <v>326473.55</v>
      </c>
    </row>
    <row r="35" spans="1:3" x14ac:dyDescent="0.2">
      <c r="A35" s="45" t="s">
        <v>11</v>
      </c>
      <c r="B35" s="42">
        <v>0</v>
      </c>
      <c r="C35" s="43">
        <v>0</v>
      </c>
    </row>
    <row r="36" spans="1:3" x14ac:dyDescent="0.2">
      <c r="A36" s="45" t="s">
        <v>12</v>
      </c>
      <c r="B36" s="42">
        <v>0</v>
      </c>
      <c r="C36" s="43">
        <v>0</v>
      </c>
    </row>
    <row r="37" spans="1:3" x14ac:dyDescent="0.2">
      <c r="A37" s="45" t="s">
        <v>13</v>
      </c>
      <c r="B37" s="42">
        <v>0</v>
      </c>
      <c r="C37" s="43">
        <v>0</v>
      </c>
    </row>
    <row r="38" spans="1:3" x14ac:dyDescent="0.2">
      <c r="A38" s="45" t="s">
        <v>14</v>
      </c>
      <c r="B38" s="42">
        <v>0</v>
      </c>
      <c r="C38" s="43">
        <v>0</v>
      </c>
    </row>
    <row r="39" spans="1:3" x14ac:dyDescent="0.2">
      <c r="A39" s="45" t="s">
        <v>15</v>
      </c>
      <c r="B39" s="42">
        <v>0</v>
      </c>
      <c r="C39" s="43">
        <v>0</v>
      </c>
    </row>
    <row r="40" spans="1:3" s="5" customFormat="1" ht="12.75" x14ac:dyDescent="0.2">
      <c r="A40" s="44" t="s">
        <v>52</v>
      </c>
      <c r="B40" s="33">
        <f>+B41+B42+B43</f>
        <v>0</v>
      </c>
      <c r="C40" s="34">
        <f>+C41+C42+C43</f>
        <v>0</v>
      </c>
    </row>
    <row r="41" spans="1:3" x14ac:dyDescent="0.2">
      <c r="A41" s="45" t="s">
        <v>30</v>
      </c>
      <c r="B41" s="42">
        <v>0</v>
      </c>
      <c r="C41" s="43">
        <v>0</v>
      </c>
    </row>
    <row r="42" spans="1:3" x14ac:dyDescent="0.2">
      <c r="A42" s="45" t="s">
        <v>16</v>
      </c>
      <c r="B42" s="42">
        <v>0</v>
      </c>
      <c r="C42" s="43">
        <v>0</v>
      </c>
    </row>
    <row r="43" spans="1:3" x14ac:dyDescent="0.2">
      <c r="A43" s="45" t="s">
        <v>17</v>
      </c>
      <c r="B43" s="42">
        <v>0</v>
      </c>
      <c r="C43" s="43">
        <v>0</v>
      </c>
    </row>
    <row r="44" spans="1:3" x14ac:dyDescent="0.2">
      <c r="A44" s="44" t="s">
        <v>53</v>
      </c>
      <c r="B44" s="33">
        <f>+B45+B46+B47+B48+B49</f>
        <v>0</v>
      </c>
      <c r="C44" s="34">
        <f>+C45+C46+C47+C48+C49</f>
        <v>0</v>
      </c>
    </row>
    <row r="45" spans="1:3" x14ac:dyDescent="0.2">
      <c r="A45" s="45" t="s">
        <v>18</v>
      </c>
      <c r="B45" s="42">
        <v>0</v>
      </c>
      <c r="C45" s="43">
        <v>0</v>
      </c>
    </row>
    <row r="46" spans="1:3" x14ac:dyDescent="0.2">
      <c r="A46" s="45" t="s">
        <v>19</v>
      </c>
      <c r="B46" s="42">
        <v>0</v>
      </c>
      <c r="C46" s="43">
        <v>0</v>
      </c>
    </row>
    <row r="47" spans="1:3" x14ac:dyDescent="0.2">
      <c r="A47" s="45" t="s">
        <v>20</v>
      </c>
      <c r="B47" s="42">
        <v>0</v>
      </c>
      <c r="C47" s="43">
        <v>0</v>
      </c>
    </row>
    <row r="48" spans="1:3" x14ac:dyDescent="0.2">
      <c r="A48" s="45" t="s">
        <v>21</v>
      </c>
      <c r="B48" s="42">
        <v>0</v>
      </c>
      <c r="C48" s="43">
        <v>0</v>
      </c>
    </row>
    <row r="49" spans="1:9" x14ac:dyDescent="0.2">
      <c r="A49" s="45" t="s">
        <v>22</v>
      </c>
      <c r="B49" s="42">
        <v>0</v>
      </c>
      <c r="C49" s="43">
        <v>0</v>
      </c>
    </row>
    <row r="50" spans="1:9" s="5" customFormat="1" ht="12.75" x14ac:dyDescent="0.2">
      <c r="A50" s="44" t="s">
        <v>56</v>
      </c>
      <c r="B50" s="33">
        <f>+B51+B52+B53+B54+B55+B56</f>
        <v>6960</v>
      </c>
      <c r="C50" s="34">
        <f>+C51+C52+C53+C54+C55+C56</f>
        <v>31320</v>
      </c>
    </row>
    <row r="51" spans="1:9" x14ac:dyDescent="0.2">
      <c r="A51" s="45" t="s">
        <v>23</v>
      </c>
      <c r="B51" s="42">
        <v>0</v>
      </c>
      <c r="C51" s="43">
        <v>0</v>
      </c>
    </row>
    <row r="52" spans="1:9" x14ac:dyDescent="0.2">
      <c r="A52" s="45" t="s">
        <v>24</v>
      </c>
      <c r="B52" s="42">
        <v>0</v>
      </c>
      <c r="C52" s="43">
        <v>0</v>
      </c>
    </row>
    <row r="53" spans="1:9" x14ac:dyDescent="0.2">
      <c r="A53" s="45" t="s">
        <v>25</v>
      </c>
      <c r="B53" s="42">
        <v>0</v>
      </c>
      <c r="C53" s="43">
        <v>0</v>
      </c>
    </row>
    <row r="54" spans="1:9" x14ac:dyDescent="0.2">
      <c r="A54" s="45" t="s">
        <v>26</v>
      </c>
      <c r="B54" s="42">
        <v>0</v>
      </c>
      <c r="C54" s="43">
        <v>0</v>
      </c>
    </row>
    <row r="55" spans="1:9" x14ac:dyDescent="0.2">
      <c r="A55" s="45" t="s">
        <v>27</v>
      </c>
      <c r="B55" s="42">
        <v>0</v>
      </c>
      <c r="C55" s="43">
        <v>0</v>
      </c>
      <c r="I55" s="11"/>
    </row>
    <row r="56" spans="1:9" x14ac:dyDescent="0.2">
      <c r="A56" s="45" t="s">
        <v>28</v>
      </c>
      <c r="B56" s="42">
        <v>6960</v>
      </c>
      <c r="C56" s="43">
        <v>31320</v>
      </c>
      <c r="I56" s="11"/>
    </row>
    <row r="57" spans="1:9" s="5" customFormat="1" ht="12.75" x14ac:dyDescent="0.2">
      <c r="A57" s="44" t="s">
        <v>57</v>
      </c>
      <c r="B57" s="33">
        <f>+B58</f>
        <v>4158584.62</v>
      </c>
      <c r="C57" s="34">
        <f>+C58</f>
        <v>2817472.44</v>
      </c>
      <c r="I57" s="12"/>
    </row>
    <row r="58" spans="1:9" s="7" customFormat="1" ht="12" thickBot="1" x14ac:dyDescent="0.25">
      <c r="A58" s="46" t="s">
        <v>29</v>
      </c>
      <c r="B58" s="47">
        <v>4158584.62</v>
      </c>
      <c r="C58" s="48">
        <f>2817472.44</f>
        <v>2817472.44</v>
      </c>
      <c r="I58" s="13"/>
    </row>
    <row r="59" spans="1:9" ht="15.75" thickBot="1" x14ac:dyDescent="0.3">
      <c r="A59" s="22" t="s">
        <v>55</v>
      </c>
      <c r="B59" s="23">
        <f>+B26+B30+B40+B44+B50+B57</f>
        <v>22056415.91</v>
      </c>
      <c r="C59" s="25">
        <f>+C26+C30+C40+C44+C50+C57</f>
        <v>19952553.190000001</v>
      </c>
      <c r="D59" s="11"/>
      <c r="I59" s="11"/>
    </row>
    <row r="60" spans="1:9" ht="15" thickBot="1" x14ac:dyDescent="0.25">
      <c r="A60" s="14"/>
      <c r="B60" s="10"/>
      <c r="C60" s="15"/>
      <c r="I60" s="11"/>
    </row>
    <row r="61" spans="1:9" ht="16.5" thickBot="1" x14ac:dyDescent="0.3">
      <c r="A61" s="26" t="s">
        <v>31</v>
      </c>
      <c r="B61" s="27">
        <f>+B23-B59</f>
        <v>142500.94000000134</v>
      </c>
      <c r="C61" s="28">
        <f>+C23-C59</f>
        <v>-214425.65000000224</v>
      </c>
      <c r="I61" s="11"/>
    </row>
    <row r="62" spans="1:9" x14ac:dyDescent="0.2">
      <c r="I62" s="11"/>
    </row>
    <row r="63" spans="1:9" x14ac:dyDescent="0.2">
      <c r="I63" s="11"/>
    </row>
    <row r="64" spans="1:9" x14ac:dyDescent="0.2">
      <c r="I64" s="11"/>
    </row>
    <row r="65" spans="1:9" x14ac:dyDescent="0.2">
      <c r="I65" s="11"/>
    </row>
    <row r="66" spans="1:9" x14ac:dyDescent="0.2">
      <c r="I66" s="11"/>
    </row>
    <row r="67" spans="1:9" ht="15.75" x14ac:dyDescent="0.25">
      <c r="A67" s="61" t="s">
        <v>45</v>
      </c>
      <c r="B67" s="61"/>
      <c r="C67" s="61"/>
      <c r="I67" s="11"/>
    </row>
    <row r="68" spans="1:9" ht="15.75" x14ac:dyDescent="0.25">
      <c r="A68" s="61" t="s">
        <v>46</v>
      </c>
      <c r="B68" s="61"/>
      <c r="C68" s="61"/>
      <c r="I68" s="11"/>
    </row>
    <row r="69" spans="1:9" x14ac:dyDescent="0.2">
      <c r="I69" s="11"/>
    </row>
  </sheetData>
  <mergeCells count="6">
    <mergeCell ref="A1:C1"/>
    <mergeCell ref="A3:C3"/>
    <mergeCell ref="A2:C2"/>
    <mergeCell ref="A68:C68"/>
    <mergeCell ref="A67:C67"/>
    <mergeCell ref="A24:C24"/>
  </mergeCells>
  <pageMargins left="0.70866141732283472" right="0.11811023622047245" top="0.78740157480314965" bottom="0.39370078740157483" header="0.15748031496062992" footer="0.15748031496062992"/>
  <pageSetup scale="70" orientation="portrait" horizontalDpi="4294967293" r:id="rId1"/>
  <headerFooter>
    <oddFooter>ISAF-247b5872-aae0-c18e-91e1-ca95e18433aa
2/12/2024 1:26:16 PM</oddFooter>
    <evenFooter>ISAF-247b5872-aae0-c18e-91e1-ca95e18433aa
2/12/2024 1:26:16 PM</even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Actividades2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Hpi3</cp:lastModifiedBy>
  <cp:lastPrinted>2024-02-12T20:29:56Z</cp:lastPrinted>
  <dcterms:created xsi:type="dcterms:W3CDTF">2021-10-16T18:11:01Z</dcterms:created>
  <dcterms:modified xsi:type="dcterms:W3CDTF">2024-02-22T20:48:39Z</dcterms:modified>
</cp:coreProperties>
</file>