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\FORMATOS 1ER TRIM-2023\"/>
    </mc:Choice>
  </mc:AlternateContent>
  <bookViews>
    <workbookView xWindow="0" yWindow="0" windowWidth="28800" windowHeight="12435"/>
  </bookViews>
  <sheets>
    <sheet name="Estado Analitic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30" i="1"/>
  <c r="E29" i="1"/>
  <c r="E28" i="1"/>
  <c r="E27" i="1"/>
  <c r="E26" i="1"/>
  <c r="E25" i="1"/>
  <c r="E24" i="1"/>
  <c r="F24" i="1"/>
  <c r="E15" i="1"/>
  <c r="B35" i="1"/>
  <c r="B30" i="1"/>
  <c r="B29" i="1"/>
  <c r="B28" i="1"/>
  <c r="B27" i="1"/>
  <c r="B26" i="1"/>
  <c r="B25" i="1"/>
  <c r="B24" i="1"/>
  <c r="B37" i="1" l="1"/>
  <c r="B32" i="1"/>
  <c r="C32" i="1"/>
  <c r="E32" i="1"/>
  <c r="E37" i="1"/>
  <c r="F37" i="1" s="1"/>
  <c r="G37" i="1" s="1"/>
  <c r="F38" i="1"/>
  <c r="G38" i="1" s="1"/>
  <c r="F36" i="1"/>
  <c r="G36" i="1" s="1"/>
  <c r="F35" i="1"/>
  <c r="C37" i="1"/>
  <c r="D38" i="1" l="1"/>
  <c r="D37" i="1" s="1"/>
  <c r="D36" i="1"/>
  <c r="D35" i="1"/>
  <c r="D34" i="1"/>
  <c r="D33" i="1"/>
  <c r="D31" i="1"/>
  <c r="D30" i="1"/>
  <c r="D29" i="1"/>
  <c r="D28" i="1"/>
  <c r="D27" i="1"/>
  <c r="D26" i="1"/>
  <c r="D25" i="1"/>
  <c r="D24" i="1"/>
  <c r="E23" i="1"/>
  <c r="E39" i="1" s="1"/>
  <c r="C23" i="1"/>
  <c r="C39" i="1" s="1"/>
  <c r="B23" i="1"/>
  <c r="B39" i="1" s="1"/>
  <c r="D23" i="1" l="1"/>
  <c r="D32" i="1"/>
  <c r="D39" i="1" l="1"/>
  <c r="F8" i="1"/>
  <c r="G8" i="1" s="1"/>
  <c r="F17" i="1"/>
  <c r="G17" i="1" s="1"/>
  <c r="E18" i="1"/>
  <c r="F18" i="1" s="1"/>
  <c r="F34" i="1" l="1"/>
  <c r="G34" i="1" s="1"/>
  <c r="F33" i="1"/>
  <c r="G33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B18" i="1"/>
  <c r="D18" i="1" s="1"/>
  <c r="D17" i="1"/>
  <c r="F16" i="1"/>
  <c r="G16" i="1" s="1"/>
  <c r="D16" i="1"/>
  <c r="F15" i="1"/>
  <c r="G15" i="1" s="1"/>
  <c r="D15" i="1"/>
  <c r="F14" i="1"/>
  <c r="G14" i="1" s="1"/>
  <c r="D14" i="1"/>
  <c r="F13" i="1"/>
  <c r="G13" i="1" s="1"/>
  <c r="D13" i="1"/>
  <c r="F12" i="1"/>
  <c r="G12" i="1" s="1"/>
  <c r="D12" i="1"/>
  <c r="F11" i="1"/>
  <c r="G11" i="1" s="1"/>
  <c r="D11" i="1"/>
  <c r="F10" i="1"/>
  <c r="G10" i="1" s="1"/>
  <c r="D10" i="1"/>
  <c r="F9" i="1"/>
  <c r="G9" i="1" s="1"/>
  <c r="D9" i="1"/>
  <c r="D8" i="1"/>
  <c r="G18" i="1" l="1"/>
  <c r="G35" i="1"/>
  <c r="G32" i="1" s="1"/>
  <c r="F32" i="1"/>
  <c r="G24" i="1"/>
  <c r="G23" i="1" s="1"/>
  <c r="F23" i="1"/>
  <c r="G39" i="1" l="1"/>
  <c r="F39" i="1"/>
</calcChain>
</file>

<file path=xl/sharedStrings.xml><?xml version="1.0" encoding="utf-8"?>
<sst xmlns="http://schemas.openxmlformats.org/spreadsheetml/2006/main" count="61" uniqueCount="43">
  <si>
    <t>MUNICIPIO DE TRINCHERAS, SONORA.</t>
  </si>
  <si>
    <t>Rubro de Ingresos</t>
  </si>
  <si>
    <t>Ingresos</t>
  </si>
  <si>
    <t>Estimado</t>
  </si>
  <si>
    <t>Ampliaciones y Reducciones</t>
  </si>
  <si>
    <t>Modificado</t>
  </si>
  <si>
    <t>Devengado</t>
  </si>
  <si>
    <t>Recaudado</t>
  </si>
  <si>
    <t>Diferencia</t>
  </si>
  <si>
    <t>( 1 )</t>
  </si>
  <si>
    <t>( 2 )</t>
  </si>
  <si>
    <t>( 3 = 1 + 2 )</t>
  </si>
  <si>
    <t>( 4 )</t>
  </si>
  <si>
    <t>( 5 )</t>
  </si>
  <si>
    <t>( 6=5 -1 )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</si>
  <si>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</si>
  <si>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</si>
  <si>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</si>
  <si>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</si>
  <si>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</si>
  <si>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</si>
  <si>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Prestacion de Servicios y Otros Ingresos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</si>
  <si>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</si>
  <si>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</si>
  <si>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Ingresos Derivados de Financiamiento</t>
  </si>
  <si>
    <t>Ingresos Exedentes</t>
  </si>
  <si>
    <t>Estado Analitico de Ingresos por Fuente de Financiamiento</t>
  </si>
  <si>
    <t>Ingresos por Poder Ejecutivo Federal o Estatal y de los Municipios</t>
  </si>
  <si>
    <t>Ingresos de los Entes Publicos de los Poderes Lesgislativo y Judicial, de los Organos Autonomos y del Sector Paraestatal o Paramunicipal, asi como de las Empresas Productivas del Estado</t>
  </si>
  <si>
    <t>Ingresos Excedentes</t>
  </si>
  <si>
    <t>TOTAL</t>
  </si>
  <si>
    <t>ESTADO ANALÍTICO DE INGRESOS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</si>
  <si>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</si>
  <si>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</si>
  <si>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</si>
  <si>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</si>
  <si>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</si>
  <si>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</si>
  <si>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Participaciones, Aportaciones, Convenios, Incentivos Derivados de la Colaboracion Fiscal y Fondos Distintos de Aportaciones</t>
  </si>
  <si>
    <t xml:space="preserve">     Transferencias, Asignaciones, Subsidios y Subvenciones, y Pensiones y Jubilaciones</t>
  </si>
  <si>
    <t xml:space="preserve">     Ingresos por venta de Bienes, Prestacion de Servicios y Otros Ingresos</t>
  </si>
  <si>
    <t xml:space="preserve">     Ingresos Derivados de Financiamiento</t>
  </si>
  <si>
    <t>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</si>
</sst>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4" fontId="4" fillId="0" borderId="0" xfId="1" applyFont="1"/>
    <xf numFmtId="44" fontId="4" fillId="0" borderId="0" xfId="0" applyNumberFormat="1" applyFont="1"/>
    <xf numFmtId="0" fontId="3" fillId="0" borderId="13" xfId="0" applyFont="1" applyBorder="1"/>
    <xf numFmtId="4" fontId="6" fillId="0" borderId="1" xfId="0" applyNumberFormat="1" applyFont="1" applyBorder="1" applyAlignment="1">
      <alignment vertical="center"/>
    </xf>
    <xf numFmtId="0" fontId="3" fillId="0" borderId="16" xfId="0" applyFont="1" applyBorder="1"/>
    <xf numFmtId="0" fontId="6" fillId="0" borderId="5" xfId="0" applyFont="1" applyBorder="1" applyAlignment="1">
      <alignment wrapText="1"/>
    </xf>
    <xf numFmtId="4" fontId="6" fillId="0" borderId="6" xfId="0" applyNumberFormat="1" applyFont="1" applyBorder="1" applyAlignment="1">
      <alignment vertical="center"/>
    </xf>
    <xf numFmtId="0" fontId="6" fillId="0" borderId="5" xfId="0" applyFont="1" applyBorder="1"/>
    <xf numFmtId="0" fontId="6" fillId="0" borderId="7" xfId="0" applyFont="1" applyBorder="1"/>
    <xf numFmtId="4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6" fillId="0" borderId="2" xfId="0" applyFont="1" applyBorder="1"/>
    <xf numFmtId="4" fontId="6" fillId="0" borderId="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5" fillId="0" borderId="5" xfId="0" applyFont="1" applyBorder="1"/>
    <xf numFmtId="4" fontId="5" fillId="0" borderId="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5" fillId="0" borderId="5" xfId="0" applyFont="1" applyBorder="1" applyAlignment="1">
      <alignment horizontal="justify" wrapText="1"/>
    </xf>
    <xf numFmtId="0" fontId="7" fillId="0" borderId="0" xfId="0" applyFont="1"/>
    <xf numFmtId="0" fontId="5" fillId="0" borderId="2" xfId="0" applyFont="1" applyBorder="1" applyAlignment="1">
      <alignment wrapText="1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1" xfId="0" applyNumberFormat="1" applyFont="1" applyFill="1" applyBorder="1"/>
    <xf numFmtId="43" fontId="3" fillId="0" borderId="0" xfId="2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A12" sqref="A12"/>
    </sheetView>
  </sheetViews>
  <sheetFormatPr baseColWidth="10" defaultRowHeight="14.25" x14ac:dyDescent="0.2"/>
  <cols>
    <col min="1" max="1" width="92.42578125" style="2" customWidth="1"/>
    <col min="2" max="2" width="12.7109375" style="2" bestFit="1" customWidth="1"/>
    <col min="3" max="3" width="14.140625" style="2" bestFit="1" customWidth="1"/>
    <col min="4" max="5" width="12.7109375" style="2" bestFit="1" customWidth="1"/>
    <col min="6" max="6" width="11.7109375" style="2" bestFit="1" customWidth="1"/>
    <col min="7" max="7" width="13.28515625" style="2" bestFit="1" customWidth="1"/>
    <col min="8" max="9" width="11.42578125" style="2"/>
    <col min="10" max="10" width="16.85546875" style="2" bestFit="1" customWidth="1"/>
    <col min="11" max="16384" width="11.42578125" style="2"/>
  </cols>
  <sheetData>
    <row r="1" spans="1:10" ht="34.5" x14ac:dyDescent="0.2">
      <c r="A1" s="46" t="s">
        <v>0</v>
      </c>
      <c r="B1" s="47"/>
      <c r="C1" s="47"/>
      <c r="D1" s="47"/>
      <c r="E1" s="47"/>
      <c r="F1" s="47"/>
      <c r="G1" s="48"/>
    </row>
    <row r="2" spans="1:10" ht="27" x14ac:dyDescent="0.2">
      <c r="A2" s="49" t="s">
        <v>31</v>
      </c>
      <c r="B2" s="50"/>
      <c r="C2" s="50"/>
      <c r="D2" s="50"/>
      <c r="E2" s="50"/>
      <c r="F2" s="50"/>
      <c r="G2" s="51"/>
    </row>
    <row r="3" spans="1:10" ht="20.25" x14ac:dyDescent="0.2">
      <c r="A3" s="52" t="s">
        <v>42</v>
      </c>
      <c r="B3" s="53"/>
      <c r="C3" s="53"/>
      <c r="D3" s="53"/>
      <c r="E3" s="53"/>
      <c r="F3" s="53"/>
      <c r="G3" s="54"/>
    </row>
    <row r="4" spans="1:10" ht="8.25" customHeight="1" thickBot="1" x14ac:dyDescent="0.25">
      <c r="A4" s="27"/>
      <c r="B4" s="28"/>
      <c r="C4" s="28"/>
      <c r="D4" s="28"/>
      <c r="E4" s="28"/>
      <c r="F4" s="28"/>
      <c r="G4" s="29"/>
    </row>
    <row r="5" spans="1:10" x14ac:dyDescent="0.2">
      <c r="A5" s="39" t="s">
        <v>1</v>
      </c>
      <c r="B5" s="42" t="s">
        <v>2</v>
      </c>
      <c r="C5" s="42"/>
      <c r="D5" s="42"/>
      <c r="E5" s="42"/>
      <c r="F5" s="42"/>
      <c r="G5" s="43"/>
    </row>
    <row r="6" spans="1:10" ht="25.5" x14ac:dyDescent="0.2">
      <c r="A6" s="40"/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1" t="s">
        <v>8</v>
      </c>
    </row>
    <row r="7" spans="1:10" ht="15" thickBot="1" x14ac:dyDescent="0.25">
      <c r="A7" s="41"/>
      <c r="B7" s="32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3" t="s">
        <v>14</v>
      </c>
    </row>
    <row r="8" spans="1:10" x14ac:dyDescent="0.2">
      <c r="A8" s="15" t="s">
        <v>15</v>
      </c>
      <c r="B8" s="16">
        <v>994149</v>
      </c>
      <c r="C8" s="16">
        <v>0</v>
      </c>
      <c r="D8" s="16">
        <f>+B8+C8</f>
        <v>994149</v>
      </c>
      <c r="E8" s="16">
        <v>246211.43</v>
      </c>
      <c r="F8" s="16">
        <f>+E8</f>
        <v>246211.43</v>
      </c>
      <c r="G8" s="17">
        <f>+F8-B8</f>
        <v>-747937.57000000007</v>
      </c>
    </row>
    <row r="9" spans="1:10" x14ac:dyDescent="0.2">
      <c r="A9" s="11" t="s">
        <v>16</v>
      </c>
      <c r="B9" s="7">
        <v>0</v>
      </c>
      <c r="C9" s="7">
        <v>0</v>
      </c>
      <c r="D9" s="7">
        <f t="shared" ref="D9:D17" si="0">+B9+C9</f>
        <v>0</v>
      </c>
      <c r="E9" s="7">
        <v>0</v>
      </c>
      <c r="F9" s="7">
        <f t="shared" ref="F9:F16" si="1">+E9</f>
        <v>0</v>
      </c>
      <c r="G9" s="10">
        <f t="shared" ref="G9:G17" si="2">+F9-B9</f>
        <v>0</v>
      </c>
      <c r="I9" s="3"/>
    </row>
    <row r="10" spans="1:10" x14ac:dyDescent="0.2">
      <c r="A10" s="11" t="s">
        <v>17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f t="shared" si="1"/>
        <v>0</v>
      </c>
      <c r="G10" s="10">
        <f t="shared" si="2"/>
        <v>0</v>
      </c>
    </row>
    <row r="11" spans="1:10" x14ac:dyDescent="0.2">
      <c r="A11" s="11" t="s">
        <v>18</v>
      </c>
      <c r="B11" s="7">
        <v>102234</v>
      </c>
      <c r="C11" s="7">
        <v>0</v>
      </c>
      <c r="D11" s="7">
        <f t="shared" si="0"/>
        <v>102234</v>
      </c>
      <c r="E11" s="7">
        <v>16706.61</v>
      </c>
      <c r="F11" s="7">
        <f t="shared" si="1"/>
        <v>16706.61</v>
      </c>
      <c r="G11" s="10">
        <f>+F11-B11</f>
        <v>-85527.39</v>
      </c>
    </row>
    <row r="12" spans="1:10" x14ac:dyDescent="0.2">
      <c r="A12" s="11" t="s">
        <v>19</v>
      </c>
      <c r="B12" s="7">
        <v>45</v>
      </c>
      <c r="C12" s="7">
        <v>0</v>
      </c>
      <c r="D12" s="7">
        <f t="shared" si="0"/>
        <v>45</v>
      </c>
      <c r="E12" s="7">
        <v>13.15</v>
      </c>
      <c r="F12" s="7">
        <f t="shared" si="1"/>
        <v>13.15</v>
      </c>
      <c r="G12" s="10">
        <f>+F12-B12</f>
        <v>-31.85</v>
      </c>
    </row>
    <row r="13" spans="1:10" x14ac:dyDescent="0.2">
      <c r="A13" s="11" t="s">
        <v>20</v>
      </c>
      <c r="B13" s="7">
        <v>895902</v>
      </c>
      <c r="C13" s="7">
        <v>0</v>
      </c>
      <c r="D13" s="7">
        <f t="shared" si="0"/>
        <v>895902</v>
      </c>
      <c r="E13" s="7">
        <v>139118</v>
      </c>
      <c r="F13" s="7">
        <f t="shared" si="1"/>
        <v>139118</v>
      </c>
      <c r="G13" s="10">
        <f>+F13-B13</f>
        <v>-756784</v>
      </c>
    </row>
    <row r="14" spans="1:10" x14ac:dyDescent="0.2">
      <c r="A14" s="9" t="s">
        <v>21</v>
      </c>
      <c r="B14" s="7">
        <v>21324</v>
      </c>
      <c r="C14" s="7">
        <v>0</v>
      </c>
      <c r="D14" s="7">
        <f t="shared" si="0"/>
        <v>21324</v>
      </c>
      <c r="E14" s="7">
        <v>9808</v>
      </c>
      <c r="F14" s="7">
        <f t="shared" si="1"/>
        <v>9808</v>
      </c>
      <c r="G14" s="10">
        <f>+F14-B14</f>
        <v>-11516</v>
      </c>
    </row>
    <row r="15" spans="1:10" ht="24" x14ac:dyDescent="0.2">
      <c r="A15" s="9" t="s">
        <v>22</v>
      </c>
      <c r="B15" s="7">
        <v>21455570</v>
      </c>
      <c r="C15" s="7">
        <v>0</v>
      </c>
      <c r="D15" s="7">
        <f t="shared" si="0"/>
        <v>21455570</v>
      </c>
      <c r="E15" s="7">
        <f>3850463.23+1211664.73+24975</f>
        <v>5087102.96</v>
      </c>
      <c r="F15" s="7">
        <f t="shared" si="1"/>
        <v>5087102.96</v>
      </c>
      <c r="G15" s="10">
        <f>+F15-B15</f>
        <v>-16368467.039999999</v>
      </c>
    </row>
    <row r="16" spans="1:10" x14ac:dyDescent="0.2">
      <c r="A16" s="9" t="s">
        <v>23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f t="shared" si="1"/>
        <v>0</v>
      </c>
      <c r="G16" s="10">
        <f t="shared" si="2"/>
        <v>0</v>
      </c>
      <c r="J16" s="4"/>
    </row>
    <row r="17" spans="1:10" ht="15" thickBot="1" x14ac:dyDescent="0.25">
      <c r="A17" s="12" t="s">
        <v>24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f>+E17</f>
        <v>0</v>
      </c>
      <c r="G17" s="14">
        <f t="shared" si="2"/>
        <v>0</v>
      </c>
      <c r="J17" s="3"/>
    </row>
    <row r="18" spans="1:10" ht="15" thickBot="1" x14ac:dyDescent="0.25">
      <c r="A18" s="34" t="s">
        <v>30</v>
      </c>
      <c r="B18" s="35">
        <f>SUM(B8:B17)</f>
        <v>23469224</v>
      </c>
      <c r="C18" s="35">
        <v>0</v>
      </c>
      <c r="D18" s="35">
        <f>+B18+C18</f>
        <v>23469224</v>
      </c>
      <c r="E18" s="35">
        <f>SUM(E8:E17)</f>
        <v>5498960.1500000004</v>
      </c>
      <c r="F18" s="35">
        <f>+E18</f>
        <v>5498960.1500000004</v>
      </c>
      <c r="G18" s="36">
        <f>+F18-B18</f>
        <v>-17970263.850000001</v>
      </c>
      <c r="J18" s="4"/>
    </row>
    <row r="19" spans="1:10" ht="15" thickBot="1" x14ac:dyDescent="0.25">
      <c r="A19" s="1"/>
      <c r="B19" s="1"/>
      <c r="C19" s="1"/>
      <c r="D19" s="1"/>
      <c r="E19" s="55" t="s">
        <v>25</v>
      </c>
      <c r="F19" s="56"/>
      <c r="G19" s="6"/>
      <c r="J19" s="4"/>
    </row>
    <row r="20" spans="1:10" x14ac:dyDescent="0.2">
      <c r="A20" s="39" t="s">
        <v>26</v>
      </c>
      <c r="B20" s="42" t="s">
        <v>2</v>
      </c>
      <c r="C20" s="42"/>
      <c r="D20" s="42"/>
      <c r="E20" s="42"/>
      <c r="F20" s="42"/>
      <c r="G20" s="43"/>
      <c r="J20" s="5"/>
    </row>
    <row r="21" spans="1:10" ht="25.5" x14ac:dyDescent="0.2">
      <c r="A21" s="40"/>
      <c r="B21" s="30" t="s">
        <v>3</v>
      </c>
      <c r="C21" s="30" t="s">
        <v>4</v>
      </c>
      <c r="D21" s="30" t="s">
        <v>5</v>
      </c>
      <c r="E21" s="30" t="s">
        <v>6</v>
      </c>
      <c r="F21" s="30" t="s">
        <v>7</v>
      </c>
      <c r="G21" s="31" t="s">
        <v>8</v>
      </c>
    </row>
    <row r="22" spans="1:10" ht="15" thickBot="1" x14ac:dyDescent="0.25">
      <c r="A22" s="41"/>
      <c r="B22" s="32" t="s">
        <v>9</v>
      </c>
      <c r="C22" s="32" t="s">
        <v>10</v>
      </c>
      <c r="D22" s="32" t="s">
        <v>11</v>
      </c>
      <c r="E22" s="32" t="s">
        <v>12</v>
      </c>
      <c r="F22" s="32" t="s">
        <v>13</v>
      </c>
      <c r="G22" s="33" t="s">
        <v>14</v>
      </c>
      <c r="J22" s="3"/>
    </row>
    <row r="23" spans="1:10" s="23" customFormat="1" ht="12.75" x14ac:dyDescent="0.2">
      <c r="A23" s="24" t="s">
        <v>27</v>
      </c>
      <c r="B23" s="25">
        <f>+B24+B25+B26+B27+B28+B29+B30+B31</f>
        <v>23447900</v>
      </c>
      <c r="C23" s="25">
        <f t="shared" ref="C23:G23" si="3">+C24+C25+C26+C27+C28+C29+C30+C31</f>
        <v>0</v>
      </c>
      <c r="D23" s="25">
        <f t="shared" si="3"/>
        <v>23447900</v>
      </c>
      <c r="E23" s="25">
        <f t="shared" si="3"/>
        <v>5489152.1500000004</v>
      </c>
      <c r="F23" s="25">
        <f t="shared" si="3"/>
        <v>5489152.1500000004</v>
      </c>
      <c r="G23" s="26">
        <f t="shared" si="3"/>
        <v>-17958747.849999998</v>
      </c>
    </row>
    <row r="24" spans="1:10" x14ac:dyDescent="0.2">
      <c r="A24" s="9" t="s">
        <v>32</v>
      </c>
      <c r="B24" s="7">
        <f t="shared" ref="B24:B29" si="4">+B8</f>
        <v>994149</v>
      </c>
      <c r="C24" s="7">
        <v>0</v>
      </c>
      <c r="D24" s="7">
        <f>+B24+C24</f>
        <v>994149</v>
      </c>
      <c r="E24" s="7">
        <f t="shared" ref="E24:E29" si="5">+E8</f>
        <v>246211.43</v>
      </c>
      <c r="F24" s="7">
        <f>+E24</f>
        <v>246211.43</v>
      </c>
      <c r="G24" s="10">
        <f t="shared" ref="G24:G35" si="6">+F24-B24</f>
        <v>-747937.57000000007</v>
      </c>
    </row>
    <row r="25" spans="1:10" x14ac:dyDescent="0.2">
      <c r="A25" s="9" t="s">
        <v>33</v>
      </c>
      <c r="B25" s="7">
        <f t="shared" si="4"/>
        <v>0</v>
      </c>
      <c r="C25" s="7">
        <v>0</v>
      </c>
      <c r="D25" s="7">
        <f t="shared" ref="D25:D31" si="7">+B25+C25</f>
        <v>0</v>
      </c>
      <c r="E25" s="7">
        <f t="shared" si="5"/>
        <v>0</v>
      </c>
      <c r="F25" s="7">
        <f t="shared" ref="F25:F34" si="8">+E25</f>
        <v>0</v>
      </c>
      <c r="G25" s="10">
        <f t="shared" si="6"/>
        <v>0</v>
      </c>
    </row>
    <row r="26" spans="1:10" x14ac:dyDescent="0.2">
      <c r="A26" s="9" t="s">
        <v>34</v>
      </c>
      <c r="B26" s="7">
        <f t="shared" si="4"/>
        <v>0</v>
      </c>
      <c r="C26" s="7">
        <v>0</v>
      </c>
      <c r="D26" s="7">
        <f t="shared" si="7"/>
        <v>0</v>
      </c>
      <c r="E26" s="7">
        <f t="shared" si="5"/>
        <v>0</v>
      </c>
      <c r="F26" s="7">
        <f t="shared" si="8"/>
        <v>0</v>
      </c>
      <c r="G26" s="10">
        <f t="shared" si="6"/>
        <v>0</v>
      </c>
    </row>
    <row r="27" spans="1:10" x14ac:dyDescent="0.2">
      <c r="A27" s="9" t="s">
        <v>35</v>
      </c>
      <c r="B27" s="7">
        <f t="shared" si="4"/>
        <v>102234</v>
      </c>
      <c r="C27" s="7">
        <v>0</v>
      </c>
      <c r="D27" s="7">
        <f t="shared" si="7"/>
        <v>102234</v>
      </c>
      <c r="E27" s="7">
        <f t="shared" si="5"/>
        <v>16706.61</v>
      </c>
      <c r="F27" s="7">
        <f t="shared" si="8"/>
        <v>16706.61</v>
      </c>
      <c r="G27" s="10">
        <f t="shared" si="6"/>
        <v>-85527.39</v>
      </c>
    </row>
    <row r="28" spans="1:10" x14ac:dyDescent="0.2">
      <c r="A28" s="9" t="s">
        <v>36</v>
      </c>
      <c r="B28" s="7">
        <f t="shared" si="4"/>
        <v>45</v>
      </c>
      <c r="C28" s="7">
        <v>0</v>
      </c>
      <c r="D28" s="7">
        <f t="shared" si="7"/>
        <v>45</v>
      </c>
      <c r="E28" s="7">
        <f t="shared" si="5"/>
        <v>13.15</v>
      </c>
      <c r="F28" s="7">
        <f t="shared" si="8"/>
        <v>13.15</v>
      </c>
      <c r="G28" s="10">
        <f t="shared" si="6"/>
        <v>-31.85</v>
      </c>
    </row>
    <row r="29" spans="1:10" x14ac:dyDescent="0.2">
      <c r="A29" s="9" t="s">
        <v>37</v>
      </c>
      <c r="B29" s="7">
        <f t="shared" si="4"/>
        <v>895902</v>
      </c>
      <c r="C29" s="7">
        <v>0</v>
      </c>
      <c r="D29" s="7">
        <f t="shared" si="7"/>
        <v>895902</v>
      </c>
      <c r="E29" s="7">
        <f t="shared" si="5"/>
        <v>139118</v>
      </c>
      <c r="F29" s="7">
        <f t="shared" si="8"/>
        <v>139118</v>
      </c>
      <c r="G29" s="10">
        <f t="shared" si="6"/>
        <v>-756784</v>
      </c>
    </row>
    <row r="30" spans="1:10" ht="24" x14ac:dyDescent="0.2">
      <c r="A30" s="9" t="s">
        <v>38</v>
      </c>
      <c r="B30" s="7">
        <f>+B15</f>
        <v>21455570</v>
      </c>
      <c r="C30" s="7">
        <v>0</v>
      </c>
      <c r="D30" s="7">
        <f t="shared" si="7"/>
        <v>21455570</v>
      </c>
      <c r="E30" s="7">
        <f>+E15</f>
        <v>5087102.96</v>
      </c>
      <c r="F30" s="7">
        <f t="shared" si="8"/>
        <v>5087102.96</v>
      </c>
      <c r="G30" s="10">
        <f t="shared" si="6"/>
        <v>-16368467.039999999</v>
      </c>
    </row>
    <row r="31" spans="1:10" x14ac:dyDescent="0.2">
      <c r="A31" s="9" t="s">
        <v>39</v>
      </c>
      <c r="B31" s="7">
        <v>0</v>
      </c>
      <c r="C31" s="7">
        <v>0</v>
      </c>
      <c r="D31" s="7">
        <f t="shared" si="7"/>
        <v>0</v>
      </c>
      <c r="E31" s="7">
        <v>0</v>
      </c>
      <c r="F31" s="7">
        <f t="shared" si="8"/>
        <v>0</v>
      </c>
      <c r="G31" s="10">
        <f t="shared" si="6"/>
        <v>0</v>
      </c>
    </row>
    <row r="32" spans="1:10" s="23" customFormat="1" ht="25.5" x14ac:dyDescent="0.2">
      <c r="A32" s="22" t="s">
        <v>28</v>
      </c>
      <c r="B32" s="19">
        <f>+B33+B34+B35+B36</f>
        <v>21324</v>
      </c>
      <c r="C32" s="19">
        <f>+C33+C34+C35+C36</f>
        <v>0</v>
      </c>
      <c r="D32" s="19">
        <f>+D33+D34+D35+D36</f>
        <v>21324</v>
      </c>
      <c r="E32" s="19">
        <f>+E33+E34+E35+E36</f>
        <v>9808</v>
      </c>
      <c r="F32" s="19">
        <f t="shared" ref="F32:G32" si="9">+F33+F34+F35+F36+F37+F38</f>
        <v>9808</v>
      </c>
      <c r="G32" s="20">
        <f t="shared" si="9"/>
        <v>-11516</v>
      </c>
    </row>
    <row r="33" spans="1:7" x14ac:dyDescent="0.2">
      <c r="A33" s="11" t="s">
        <v>33</v>
      </c>
      <c r="B33" s="7">
        <v>0</v>
      </c>
      <c r="C33" s="7">
        <v>0</v>
      </c>
      <c r="D33" s="7">
        <f t="shared" ref="D33:D38" si="10">+B33+C33</f>
        <v>0</v>
      </c>
      <c r="E33" s="7">
        <v>0</v>
      </c>
      <c r="F33" s="7">
        <f t="shared" si="8"/>
        <v>0</v>
      </c>
      <c r="G33" s="10">
        <f t="shared" si="6"/>
        <v>0</v>
      </c>
    </row>
    <row r="34" spans="1:7" x14ac:dyDescent="0.2">
      <c r="A34" s="11" t="s">
        <v>36</v>
      </c>
      <c r="B34" s="7">
        <v>0</v>
      </c>
      <c r="C34" s="7"/>
      <c r="D34" s="7">
        <f t="shared" si="10"/>
        <v>0</v>
      </c>
      <c r="E34" s="7">
        <v>0</v>
      </c>
      <c r="F34" s="7">
        <f t="shared" si="8"/>
        <v>0</v>
      </c>
      <c r="G34" s="10">
        <f t="shared" si="6"/>
        <v>0</v>
      </c>
    </row>
    <row r="35" spans="1:7" x14ac:dyDescent="0.2">
      <c r="A35" s="9" t="s">
        <v>40</v>
      </c>
      <c r="B35" s="7">
        <f>+B14</f>
        <v>21324</v>
      </c>
      <c r="C35" s="7">
        <v>0</v>
      </c>
      <c r="D35" s="7">
        <f t="shared" si="10"/>
        <v>21324</v>
      </c>
      <c r="E35" s="7">
        <f>+E14</f>
        <v>9808</v>
      </c>
      <c r="F35" s="7">
        <f>+E35</f>
        <v>9808</v>
      </c>
      <c r="G35" s="10">
        <f t="shared" si="6"/>
        <v>-11516</v>
      </c>
    </row>
    <row r="36" spans="1:7" x14ac:dyDescent="0.2">
      <c r="A36" s="9" t="s">
        <v>39</v>
      </c>
      <c r="B36" s="7">
        <v>0</v>
      </c>
      <c r="C36" s="7">
        <v>0</v>
      </c>
      <c r="D36" s="7">
        <f t="shared" si="10"/>
        <v>0</v>
      </c>
      <c r="E36" s="7">
        <v>0</v>
      </c>
      <c r="F36" s="7">
        <f t="shared" ref="F36:F38" si="11">+E36</f>
        <v>0</v>
      </c>
      <c r="G36" s="10">
        <f>+F36-B36</f>
        <v>0</v>
      </c>
    </row>
    <row r="37" spans="1:7" s="21" customFormat="1" ht="12.75" x14ac:dyDescent="0.2">
      <c r="A37" s="18" t="s">
        <v>24</v>
      </c>
      <c r="B37" s="19">
        <f>+B38</f>
        <v>0</v>
      </c>
      <c r="C37" s="19">
        <f t="shared" ref="C37:D37" si="12">+C38</f>
        <v>0</v>
      </c>
      <c r="D37" s="19">
        <f t="shared" si="12"/>
        <v>0</v>
      </c>
      <c r="E37" s="19">
        <f>+E38</f>
        <v>0</v>
      </c>
      <c r="F37" s="19">
        <f t="shared" si="11"/>
        <v>0</v>
      </c>
      <c r="G37" s="20">
        <f t="shared" ref="G37:G38" si="13">+F37-B37</f>
        <v>0</v>
      </c>
    </row>
    <row r="38" spans="1:7" ht="15" thickBot="1" x14ac:dyDescent="0.25">
      <c r="A38" s="12" t="s">
        <v>41</v>
      </c>
      <c r="B38" s="13">
        <v>0</v>
      </c>
      <c r="C38" s="13">
        <v>0</v>
      </c>
      <c r="D38" s="13">
        <f t="shared" si="10"/>
        <v>0</v>
      </c>
      <c r="E38" s="13">
        <v>0</v>
      </c>
      <c r="F38" s="13">
        <f t="shared" si="11"/>
        <v>0</v>
      </c>
      <c r="G38" s="14">
        <f t="shared" si="13"/>
        <v>0</v>
      </c>
    </row>
    <row r="39" spans="1:7" ht="15" thickBot="1" x14ac:dyDescent="0.25">
      <c r="A39" s="34" t="s">
        <v>30</v>
      </c>
      <c r="B39" s="35">
        <f>+B23+B32</f>
        <v>23469224</v>
      </c>
      <c r="C39" s="35">
        <f>+C23+C32</f>
        <v>0</v>
      </c>
      <c r="D39" s="37">
        <f>+D23+D32</f>
        <v>23469224</v>
      </c>
      <c r="E39" s="35">
        <f>+E23+E32</f>
        <v>5498960.1500000004</v>
      </c>
      <c r="F39" s="35">
        <f t="shared" ref="F39" si="14">+F23+F32</f>
        <v>5498960.1500000004</v>
      </c>
      <c r="G39" s="36">
        <f>+G23+G32</f>
        <v>-17970263.849999998</v>
      </c>
    </row>
    <row r="40" spans="1:7" ht="15" thickBot="1" x14ac:dyDescent="0.25">
      <c r="A40" s="1"/>
      <c r="B40" s="1"/>
      <c r="C40" s="1"/>
      <c r="D40" s="1"/>
      <c r="E40" s="44" t="s">
        <v>29</v>
      </c>
      <c r="F40" s="45"/>
      <c r="G40" s="8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38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</sheetData>
  <sheetProtection sheet="1" objects="1" scenarios="1"/>
  <mergeCells count="9">
    <mergeCell ref="A20:A22"/>
    <mergeCell ref="B20:G20"/>
    <mergeCell ref="E40:F40"/>
    <mergeCell ref="A1:G1"/>
    <mergeCell ref="A2:G2"/>
    <mergeCell ref="A3:G3"/>
    <mergeCell ref="A5:A7"/>
    <mergeCell ref="B5:G5"/>
    <mergeCell ref="E19:F19"/>
  </mergeCells>
  <pageMargins left="0.59055118110236227" right="0.23622047244094491" top="0.94488188976377963" bottom="0.74803149606299213" header="0.31496062992125984" footer="0.31496062992125984"/>
  <pageSetup scale="75" orientation="landscape" r:id="rId1"/>
  <headerFooter>
    <oddFooter>ISAF-35091f7f-5d7e-b79c-b8c4-889afadfa811
4/22/2023 9:50:40 AM</oddFooter>
    <evenFooter>ISAF-35091f7f-5d7e-b79c-b8c4-889afadfa811
4/22/2023 9:50:40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Analitico de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2023-04-22T17:00:36Z</cp:lastPrinted>
  <dcterms:created xsi:type="dcterms:W3CDTF">2021-10-16T18:17:35Z</dcterms:created>
  <dcterms:modified xsi:type="dcterms:W3CDTF">2023-11-30T19:04:56Z</dcterms:modified>
</cp:coreProperties>
</file>